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A21" i="1"/>
  <c r="AJ28"/>
  <c r="AJ30"/>
  <c r="AJ36"/>
  <c r="AJ39"/>
  <c r="AI39"/>
  <c r="AH39"/>
  <c r="AH40"/>
  <c r="AJ40" s="1"/>
  <c r="AG39"/>
  <c r="AG40"/>
  <c r="AG38"/>
  <c r="AI71"/>
  <c r="AI73"/>
  <c r="AI74"/>
  <c r="AI75"/>
  <c r="AG71"/>
  <c r="AG72"/>
  <c r="AG73"/>
  <c r="AG74"/>
  <c r="AG75"/>
  <c r="AG70"/>
  <c r="AG69" s="1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48"/>
  <c r="AI36"/>
  <c r="M69"/>
  <c r="M20" s="1"/>
  <c r="AH75"/>
  <c r="AJ75" s="1"/>
  <c r="AC34"/>
  <c r="AH30"/>
  <c r="W34"/>
  <c r="W16" s="1"/>
  <c r="W21" s="1"/>
  <c r="P48"/>
  <c r="AB69"/>
  <c r="AB20" s="1"/>
  <c r="AB22" s="1"/>
  <c r="S23"/>
  <c r="AA29"/>
  <c r="AA16" s="1"/>
  <c r="AH35"/>
  <c r="AJ35" s="1"/>
  <c r="Z52"/>
  <c r="AA48"/>
  <c r="Z48"/>
  <c r="AB17"/>
  <c r="AB19"/>
  <c r="U64"/>
  <c r="U60"/>
  <c r="U52"/>
  <c r="M66"/>
  <c r="M64"/>
  <c r="AB34"/>
  <c r="AB16" s="1"/>
  <c r="AB21" s="1"/>
  <c r="Z29"/>
  <c r="Z16" s="1"/>
  <c r="Z21" s="1"/>
  <c r="M34"/>
  <c r="M38"/>
  <c r="M19" s="1"/>
  <c r="AG19" s="1"/>
  <c r="AH70"/>
  <c r="AI70" s="1"/>
  <c r="AH71"/>
  <c r="AJ71" s="1"/>
  <c r="AH72"/>
  <c r="AI72" s="1"/>
  <c r="AH73"/>
  <c r="AJ73" s="1"/>
  <c r="AH74"/>
  <c r="AH49"/>
  <c r="AI49" s="1"/>
  <c r="AH50"/>
  <c r="AJ50" s="1"/>
  <c r="AH51"/>
  <c r="AJ51" s="1"/>
  <c r="AH53"/>
  <c r="AI53" s="1"/>
  <c r="AH54"/>
  <c r="AI54" s="1"/>
  <c r="AH55"/>
  <c r="AH56"/>
  <c r="AI56" s="1"/>
  <c r="AH57"/>
  <c r="AJ57" s="1"/>
  <c r="AH58"/>
  <c r="AJ58" s="1"/>
  <c r="AH59"/>
  <c r="AH61"/>
  <c r="AJ61" s="1"/>
  <c r="AH62"/>
  <c r="AI62" s="1"/>
  <c r="AH63"/>
  <c r="AH65"/>
  <c r="AJ65" s="1"/>
  <c r="AH66"/>
  <c r="AJ66" s="1"/>
  <c r="AH67"/>
  <c r="AH36"/>
  <c r="AG25"/>
  <c r="AG26"/>
  <c r="AG27"/>
  <c r="AG28"/>
  <c r="AG30"/>
  <c r="AG31"/>
  <c r="AG32"/>
  <c r="AG33"/>
  <c r="AG35"/>
  <c r="AG36"/>
  <c r="AH32"/>
  <c r="AJ32" s="1"/>
  <c r="U34"/>
  <c r="AA69"/>
  <c r="AA20" s="1"/>
  <c r="Z69"/>
  <c r="Z20" s="1"/>
  <c r="AC69"/>
  <c r="AC20" s="1"/>
  <c r="AC22" s="1"/>
  <c r="AH31"/>
  <c r="AJ31" s="1"/>
  <c r="W52"/>
  <c r="AJ63"/>
  <c r="AH33"/>
  <c r="AJ33" s="1"/>
  <c r="AH25"/>
  <c r="AJ25" s="1"/>
  <c r="AH26"/>
  <c r="AJ26" s="1"/>
  <c r="AH27"/>
  <c r="AJ27" s="1"/>
  <c r="AH28"/>
  <c r="P29"/>
  <c r="P24"/>
  <c r="M60"/>
  <c r="M52"/>
  <c r="M48"/>
  <c r="M29"/>
  <c r="AG29" s="1"/>
  <c r="AA52"/>
  <c r="AB52"/>
  <c r="W69"/>
  <c r="W20" s="1"/>
  <c r="W48"/>
  <c r="U48"/>
  <c r="P69"/>
  <c r="U69"/>
  <c r="U20" s="1"/>
  <c r="AA38"/>
  <c r="AC16"/>
  <c r="AC21" s="1"/>
  <c r="M24"/>
  <c r="AG24" s="1"/>
  <c r="P66"/>
  <c r="P64"/>
  <c r="AH64" s="1"/>
  <c r="P60"/>
  <c r="AH60" s="1"/>
  <c r="P52"/>
  <c r="P38"/>
  <c r="AH38" s="1"/>
  <c r="AI38" s="1"/>
  <c r="P34"/>
  <c r="AI35" l="1"/>
  <c r="AI40"/>
  <c r="AH69"/>
  <c r="AH20" s="1"/>
  <c r="AI20" s="1"/>
  <c r="AJ59"/>
  <c r="AJ74"/>
  <c r="AJ72"/>
  <c r="AI63"/>
  <c r="AI67"/>
  <c r="AJ64"/>
  <c r="AJ55"/>
  <c r="AC23"/>
  <c r="AI55"/>
  <c r="AB23"/>
  <c r="AH34"/>
  <c r="AJ34" s="1"/>
  <c r="AH29"/>
  <c r="AJ29" s="1"/>
  <c r="AH24"/>
  <c r="AJ24" s="1"/>
  <c r="U17"/>
  <c r="U22" s="1"/>
  <c r="AG34"/>
  <c r="AJ54"/>
  <c r="AA17"/>
  <c r="AA22" s="1"/>
  <c r="AA23" s="1"/>
  <c r="P16"/>
  <c r="AH16" s="1"/>
  <c r="AI16" s="1"/>
  <c r="AH48"/>
  <c r="Z17"/>
  <c r="Z22" s="1"/>
  <c r="AG20"/>
  <c r="AH52"/>
  <c r="P20"/>
  <c r="AJ70"/>
  <c r="AI65"/>
  <c r="M17"/>
  <c r="M22" s="1"/>
  <c r="U16"/>
  <c r="U21" s="1"/>
  <c r="M16"/>
  <c r="M21" s="1"/>
  <c r="AI59"/>
  <c r="W17"/>
  <c r="W22" s="1"/>
  <c r="W23" s="1"/>
  <c r="AJ67"/>
  <c r="AI66"/>
  <c r="AI64"/>
  <c r="AJ62"/>
  <c r="AI61"/>
  <c r="AI57"/>
  <c r="AJ56"/>
  <c r="P17"/>
  <c r="AJ53"/>
  <c r="AI51"/>
  <c r="AI50"/>
  <c r="AJ49"/>
  <c r="AI58"/>
  <c r="P19"/>
  <c r="AH17" l="1"/>
  <c r="AJ38"/>
  <c r="AH19"/>
  <c r="M23"/>
  <c r="P22"/>
  <c r="AI34"/>
  <c r="P21"/>
  <c r="AJ20"/>
  <c r="AG17"/>
  <c r="AG22" s="1"/>
  <c r="AG16"/>
  <c r="AJ69"/>
  <c r="AI69"/>
  <c r="AJ60"/>
  <c r="AI60"/>
  <c r="AJ48"/>
  <c r="AI48"/>
  <c r="AI24"/>
  <c r="AJ52"/>
  <c r="AI52"/>
  <c r="AH21" l="1"/>
  <c r="AI19"/>
  <c r="AI21" s="1"/>
  <c r="AJ19"/>
  <c r="AH22"/>
  <c r="AH23" s="1"/>
  <c r="AI17"/>
  <c r="AI22" s="1"/>
  <c r="P23"/>
  <c r="AJ16"/>
  <c r="AG21"/>
  <c r="AG23" s="1"/>
  <c r="AJ17"/>
  <c r="AI23" l="1"/>
</calcChain>
</file>

<file path=xl/sharedStrings.xml><?xml version="1.0" encoding="utf-8"?>
<sst xmlns="http://schemas.openxmlformats.org/spreadsheetml/2006/main" count="111" uniqueCount="73">
  <si>
    <t>Образец К1</t>
  </si>
  <si>
    <t>Општина Богданци</t>
  </si>
  <si>
    <t>Општина:</t>
  </si>
  <si>
    <t>Извештаен период:  од</t>
  </si>
  <si>
    <t>година до</t>
  </si>
  <si>
    <t>година</t>
  </si>
  <si>
    <t>Датум на поднесување на извештајот:</t>
  </si>
  <si>
    <t>План</t>
  </si>
  <si>
    <t>%</t>
  </si>
  <si>
    <t xml:space="preserve">  ТЕКОВНО ОПЕРАТИВЕН БИЛАНС :</t>
  </si>
  <si>
    <t xml:space="preserve"> ВКУПНИ ТЕКОВНО ОПЕРАТИВНИ ПРИХОДИ </t>
  </si>
  <si>
    <t xml:space="preserve"> ВКУПНИ ТЕКОВНО ОПЕРАТИВНИ РАСХОДИ </t>
  </si>
  <si>
    <t xml:space="preserve">  КАПИТАЛЕН БИЛАНС :</t>
  </si>
  <si>
    <t xml:space="preserve"> ВКУПНИ КАПИТАЛНИ ПРИХОДИ </t>
  </si>
  <si>
    <t xml:space="preserve"> ВКУПНИ КАПИТАЛНИ РАСХОДИ </t>
  </si>
  <si>
    <t xml:space="preserve"> </t>
  </si>
  <si>
    <t xml:space="preserve">  Даночни приходи </t>
  </si>
  <si>
    <t xml:space="preserve">  ДАНОК ОД ДОХОД,ОД ДОБИВКА И ОД КАПИТАЛНИ ДОБИВКИ </t>
  </si>
  <si>
    <t xml:space="preserve">  ДАНОЦИ НА ИМОТ </t>
  </si>
  <si>
    <t xml:space="preserve">  ДАНОЦИ НА СПЕЦИФИЧНИ УСЛУГИ </t>
  </si>
  <si>
    <t xml:space="preserve">  ТАКСИ ЗА КОРИСТЕЊЕ ИЛИ ДОЗВОЛИ ЗА ВРШЕЊЕ НА ДЕЈНОСТ </t>
  </si>
  <si>
    <t xml:space="preserve">  Неданочни приходи </t>
  </si>
  <si>
    <t xml:space="preserve">  ТАКСИ И НАДОМЕСТОЦИ </t>
  </si>
  <si>
    <t xml:space="preserve">  АДМИНИСТРАТИВНИ ТАКСИ И НАДОМЕСТОЦИ </t>
  </si>
  <si>
    <t xml:space="preserve">  ДРУГИ НЕДАНОЧНИ ПРИХОДИ </t>
  </si>
  <si>
    <t xml:space="preserve">  Трансвери и донации </t>
  </si>
  <si>
    <t xml:space="preserve">  ТРАНСФЕРИ ОД ДРУГИ НИВОА НА ВЛАСТ </t>
  </si>
  <si>
    <t xml:space="preserve">  ДАНОЦИ ОД СТРАНСТВО </t>
  </si>
  <si>
    <t xml:space="preserve">  Капитални приходи </t>
  </si>
  <si>
    <t xml:space="preserve">  ПРОДАЖБА НА КАПИТАЛНИ СРЕДСТВА </t>
  </si>
  <si>
    <t xml:space="preserve">  ПРОДАЖБА НА ЗЕМЈИШТЕ И НЕМАТЕРИЈАЛНИ ВЛОЖУВАЊА </t>
  </si>
  <si>
    <t>Образложение</t>
  </si>
  <si>
    <t xml:space="preserve">  Плати, наемнини и надоместоци за вработените </t>
  </si>
  <si>
    <t xml:space="preserve">  ОСНОВНИ ПЛАТИ И НАДОМЕСТОЦИ </t>
  </si>
  <si>
    <t xml:space="preserve">  ПРИДОНЕСИ ЗА СОЦИЈАЛНО ОСИГУРУВАЊЕ ОД РАБОТОДАВАЧИТЕ </t>
  </si>
  <si>
    <t xml:space="preserve">  СТОКИ И УСЛУГИ </t>
  </si>
  <si>
    <t xml:space="preserve">  ПАТНИ И ДНЕВНИ ТРОШОЦИ </t>
  </si>
  <si>
    <t xml:space="preserve">  КОМУНАЛНИ УСЛУГИ, ГРЕЕЊЕ, КОМУНИКАЦИЈА И ТРАНСПОРТ </t>
  </si>
  <si>
    <t xml:space="preserve">  СИТЕН ИНВЕНТАР, АЛАТ И ДРУГИ МАТЕРИЈАЛИ ЗА ПОПРАВКИ </t>
  </si>
  <si>
    <t xml:space="preserve">  ПОПРАВКИ И ТЕКОВНО ОДРЖУВАЊЕ </t>
  </si>
  <si>
    <t xml:space="preserve">  ДОГОВОРНИ УСЛУГИ </t>
  </si>
  <si>
    <t xml:space="preserve">  ДРУГИ ТЕКОВНИ РАСХОДИ </t>
  </si>
  <si>
    <t xml:space="preserve">  ДРУГИ ОПЕРАТИВНИ ТРОШОЦИ </t>
  </si>
  <si>
    <t xml:space="preserve">  Субвенции и трансвери </t>
  </si>
  <si>
    <t xml:space="preserve">  ТРАНСФЕРИ ДО НЕВЛАДИНИ ОРГАНИЗАЦИИ </t>
  </si>
  <si>
    <t xml:space="preserve">  РАЗНИ ТРАНСФЕРИ </t>
  </si>
  <si>
    <t xml:space="preserve">  СОЦИЈАЛНИ БЕНИФИЦИИ </t>
  </si>
  <si>
    <t xml:space="preserve">  Социјални надоместоци </t>
  </si>
  <si>
    <t xml:space="preserve">  ОТПЛАТА НА ГЛАВНИНА </t>
  </si>
  <si>
    <t xml:space="preserve">  ОТПЛАТА НА ГЛАВНИНА ДО НЕРЕЗИДЕНТНИ ДРЕДИТОРИ </t>
  </si>
  <si>
    <t xml:space="preserve">  КАПИТАЛНИ РАСХОДИ </t>
  </si>
  <si>
    <t xml:space="preserve">  Купување опрема и машини </t>
  </si>
  <si>
    <t xml:space="preserve">  ГРАДЕЖНИ ОБЈЕКТИ </t>
  </si>
  <si>
    <t xml:space="preserve">  ДРУГИ ГРАДЕЖНИ ОБЈЕКТИ </t>
  </si>
  <si>
    <t xml:space="preserve">  КУПУВАЊЕ НА МЕБЕЛ, ОПРЕМА, ВОЗИЛА И МАШИНИ </t>
  </si>
  <si>
    <t xml:space="preserve">  ДРУГИ НЕФИНАНСИСКИ СРЕДСТВА </t>
  </si>
  <si>
    <t xml:space="preserve">Претприемачки приход </t>
  </si>
  <si>
    <t>ИСПЛАТА ПО ИЗВ.ИСПРАВИ</t>
  </si>
  <si>
    <t>,</t>
  </si>
  <si>
    <t>КУПУВАЊЕ НА ВОЗИЛО</t>
  </si>
  <si>
    <t>Буџет за 2018 година</t>
  </si>
  <si>
    <t>Наменска дотација за 2018 година</t>
  </si>
  <si>
    <t>Самофинансирачки активности за 2018 година</t>
  </si>
  <si>
    <t>Донации за 2018 година</t>
  </si>
  <si>
    <t>Кредити за 2018 година</t>
  </si>
  <si>
    <t>Вкупно за 2018 година</t>
  </si>
  <si>
    <t>Останато за реализација до крај на 2018 година</t>
  </si>
  <si>
    <t xml:space="preserve">Реализација за 2   квартал </t>
  </si>
  <si>
    <t xml:space="preserve">Реализација за 2 квартал </t>
  </si>
  <si>
    <t xml:space="preserve">Реализација за 2  квартал </t>
  </si>
  <si>
    <t>Расходи - квартал 2</t>
  </si>
  <si>
    <t>Приходи - квартал 2</t>
  </si>
  <si>
    <t>Квартален извештај за извршување на буџетот за општина Општина Богданци за извештајниот период(кумулативно) за квартал од 01.01.2018 година до 30.06.2018 година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</si>
</sst>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Tahoma"/>
      <family val="2"/>
      <charset val="204"/>
    </font>
    <font>
      <sz val="7"/>
      <color rgb="FF000000"/>
      <name val="Tahoma"/>
      <family val="2"/>
      <charset val="204"/>
    </font>
    <font>
      <b/>
      <u/>
      <sz val="7"/>
      <color rgb="FF000000"/>
      <name val="Arial"/>
      <family val="2"/>
      <charset val="204"/>
    </font>
    <font>
      <sz val="7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7">
    <xf numFmtId="0" fontId="0" fillId="0" borderId="0"/>
    <xf numFmtId="0" fontId="1" fillId="2" borderId="0">
      <alignment horizontal="left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4" fillId="2" borderId="0">
      <alignment horizontal="left" vertical="top"/>
    </xf>
    <xf numFmtId="0" fontId="1" fillId="2" borderId="0">
      <alignment horizontal="left" vertical="center"/>
    </xf>
    <xf numFmtId="0" fontId="5" fillId="2" borderId="0">
      <alignment horizontal="center" vertical="center"/>
    </xf>
    <xf numFmtId="0" fontId="1" fillId="2" borderId="0">
      <alignment horizontal="center" vertical="center"/>
    </xf>
    <xf numFmtId="0" fontId="6" fillId="2" borderId="0">
      <alignment horizontal="left" vertical="center"/>
    </xf>
    <xf numFmtId="0" fontId="7" fillId="2" borderId="0">
      <alignment horizontal="left" vertical="center"/>
    </xf>
    <xf numFmtId="0" fontId="5" fillId="2" borderId="0">
      <alignment horizontal="center" vertical="center"/>
    </xf>
    <xf numFmtId="0" fontId="5" fillId="2" borderId="0">
      <alignment horizontal="left" vertical="center"/>
    </xf>
    <xf numFmtId="0" fontId="5" fillId="2" borderId="0">
      <alignment horizontal="left" vertical="top"/>
    </xf>
    <xf numFmtId="0" fontId="8" fillId="2" borderId="0">
      <alignment horizontal="left" vertical="center"/>
    </xf>
    <xf numFmtId="0" fontId="1" fillId="2" borderId="0">
      <alignment horizontal="left" vertical="top"/>
    </xf>
    <xf numFmtId="0" fontId="1" fillId="2" borderId="0">
      <alignment horizontal="center" vertical="center"/>
    </xf>
    <xf numFmtId="0" fontId="4" fillId="2" borderId="0">
      <alignment horizontal="left" vertical="center"/>
    </xf>
  </cellStyleXfs>
  <cellXfs count="280">
    <xf numFmtId="0" fontId="0" fillId="0" borderId="0" xfId="0"/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13" fillId="2" borderId="20" xfId="2" applyFont="1" applyBorder="1" applyAlignment="1">
      <alignment horizontal="center" vertical="center" wrapText="1"/>
    </xf>
    <xf numFmtId="0" fontId="13" fillId="2" borderId="17" xfId="2" applyFont="1" applyBorder="1" applyAlignment="1">
      <alignment horizontal="center" vertical="center" wrapText="1"/>
    </xf>
    <xf numFmtId="0" fontId="13" fillId="2" borderId="4" xfId="2" applyFont="1" applyBorder="1" applyAlignment="1">
      <alignment horizontal="center" vertical="center" wrapText="1"/>
    </xf>
    <xf numFmtId="0" fontId="11" fillId="2" borderId="0" xfId="4" applyFont="1" applyAlignment="1">
      <alignment horizontal="left" vertical="top" wrapText="1"/>
    </xf>
    <xf numFmtId="0" fontId="11" fillId="2" borderId="17" xfId="10" applyFont="1" applyBorder="1" applyAlignment="1">
      <alignment horizontal="center" vertical="center" wrapText="1"/>
    </xf>
    <xf numFmtId="0" fontId="11" fillId="2" borderId="2" xfId="10" applyFont="1" applyBorder="1" applyAlignment="1">
      <alignment horizontal="center" vertical="center" wrapText="1"/>
    </xf>
    <xf numFmtId="4" fontId="11" fillId="2" borderId="29" xfId="10" applyNumberFormat="1" applyFont="1" applyBorder="1" applyAlignment="1">
      <alignment horizontal="center" vertical="center" wrapText="1"/>
    </xf>
    <xf numFmtId="4" fontId="11" fillId="2" borderId="17" xfId="10" applyNumberFormat="1" applyFont="1" applyBorder="1" applyAlignment="1">
      <alignment horizontal="center" vertical="center" wrapText="1"/>
    </xf>
    <xf numFmtId="4" fontId="11" fillId="2" borderId="0" xfId="10" applyNumberFormat="1" applyFont="1" applyBorder="1" applyAlignment="1">
      <alignment horizontal="center" vertical="center" wrapText="1"/>
    </xf>
    <xf numFmtId="0" fontId="11" fillId="2" borderId="17" xfId="12" applyFont="1" applyBorder="1" applyAlignment="1">
      <alignment horizontal="left" vertical="top" wrapText="1"/>
    </xf>
    <xf numFmtId="4" fontId="11" fillId="2" borderId="17" xfId="10" applyNumberFormat="1" applyFont="1" applyBorder="1" applyAlignment="1">
      <alignment horizontal="right" vertical="center" wrapText="1"/>
    </xf>
    <xf numFmtId="4" fontId="11" fillId="2" borderId="2" xfId="10" applyNumberFormat="1" applyFont="1" applyBorder="1" applyAlignment="1">
      <alignment horizontal="right" vertical="center" wrapText="1"/>
    </xf>
    <xf numFmtId="4" fontId="11" fillId="2" borderId="29" xfId="10" applyNumberFormat="1" applyFont="1" applyBorder="1" applyAlignment="1">
      <alignment horizontal="right" vertical="center" wrapText="1"/>
    </xf>
    <xf numFmtId="0" fontId="11" fillId="2" borderId="0" xfId="12" applyFont="1" applyBorder="1" applyAlignment="1">
      <alignment horizontal="left" vertical="top" wrapText="1"/>
    </xf>
    <xf numFmtId="4" fontId="11" fillId="2" borderId="0" xfId="10" applyNumberFormat="1" applyFont="1" applyBorder="1" applyAlignment="1">
      <alignment horizontal="right" vertical="center" wrapText="1"/>
    </xf>
    <xf numFmtId="0" fontId="11" fillId="2" borderId="29" xfId="12" applyFont="1" applyBorder="1" applyAlignment="1">
      <alignment horizontal="left" vertical="top" wrapText="1"/>
    </xf>
    <xf numFmtId="0" fontId="11" fillId="2" borderId="2" xfId="12" applyFont="1" applyBorder="1" applyAlignment="1">
      <alignment horizontal="left" vertical="top" wrapText="1"/>
    </xf>
    <xf numFmtId="4" fontId="11" fillId="2" borderId="8" xfId="10" applyNumberFormat="1" applyFont="1" applyBorder="1" applyAlignment="1">
      <alignment horizontal="right" vertical="center" wrapText="1"/>
    </xf>
    <xf numFmtId="0" fontId="11" fillId="2" borderId="8" xfId="12" applyFont="1" applyBorder="1" applyAlignment="1">
      <alignment horizontal="left" vertical="top" wrapText="1"/>
    </xf>
    <xf numFmtId="4" fontId="11" fillId="2" borderId="25" xfId="10" applyNumberFormat="1" applyFont="1" applyBorder="1" applyAlignment="1">
      <alignment horizontal="right" vertical="center" wrapText="1"/>
    </xf>
    <xf numFmtId="0" fontId="11" fillId="2" borderId="1" xfId="12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28" xfId="0" applyFont="1" applyBorder="1" applyAlignment="1">
      <alignment wrapText="1"/>
    </xf>
    <xf numFmtId="4" fontId="11" fillId="2" borderId="6" xfId="10" applyNumberFormat="1" applyFont="1" applyBorder="1" applyAlignment="1">
      <alignment horizontal="right" vertical="center" wrapText="1"/>
    </xf>
    <xf numFmtId="0" fontId="11" fillId="2" borderId="25" xfId="12" applyFont="1" applyBorder="1" applyAlignment="1">
      <alignment horizontal="left" vertical="top" wrapText="1"/>
    </xf>
    <xf numFmtId="4" fontId="11" fillId="2" borderId="1" xfId="1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wrapText="1"/>
    </xf>
    <xf numFmtId="4" fontId="9" fillId="0" borderId="0" xfId="0" applyNumberFormat="1" applyFont="1" applyFill="1" applyAlignment="1">
      <alignment horizontal="right" wrapText="1"/>
    </xf>
    <xf numFmtId="4" fontId="11" fillId="2" borderId="20" xfId="10" applyNumberFormat="1" applyFont="1" applyBorder="1" applyAlignment="1">
      <alignment horizontal="right" vertical="center" wrapText="1"/>
    </xf>
    <xf numFmtId="0" fontId="9" fillId="0" borderId="29" xfId="0" applyFont="1" applyBorder="1" applyAlignment="1">
      <alignment wrapText="1"/>
    </xf>
    <xf numFmtId="0" fontId="11" fillId="2" borderId="20" xfId="12" applyFont="1" applyBorder="1" applyAlignment="1">
      <alignment horizontal="left" vertical="top" wrapText="1"/>
    </xf>
    <xf numFmtId="4" fontId="11" fillId="2" borderId="18" xfId="10" applyNumberFormat="1" applyFont="1" applyBorder="1" applyAlignment="1">
      <alignment horizontal="right" vertical="center" wrapText="1"/>
    </xf>
    <xf numFmtId="4" fontId="11" fillId="2" borderId="13" xfId="1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Fill="1" applyBorder="1" applyAlignment="1">
      <alignment wrapText="1"/>
    </xf>
    <xf numFmtId="4" fontId="11" fillId="2" borderId="31" xfId="10" applyNumberFormat="1" applyFont="1" applyBorder="1" applyAlignment="1">
      <alignment horizontal="center" vertical="center" wrapText="1"/>
    </xf>
    <xf numFmtId="4" fontId="11" fillId="2" borderId="31" xfId="10" applyNumberFormat="1" applyFont="1" applyBorder="1" applyAlignment="1">
      <alignment horizontal="right" vertical="center" wrapText="1"/>
    </xf>
    <xf numFmtId="0" fontId="11" fillId="2" borderId="31" xfId="12" applyFont="1" applyBorder="1" applyAlignment="1">
      <alignment horizontal="left" vertical="top" wrapText="1"/>
    </xf>
    <xf numFmtId="0" fontId="11" fillId="2" borderId="29" xfId="10" applyFont="1" applyBorder="1" applyAlignment="1">
      <alignment horizontal="center" vertical="center" wrapText="1"/>
    </xf>
    <xf numFmtId="0" fontId="11" fillId="3" borderId="17" xfId="12" applyFont="1" applyFill="1" applyBorder="1" applyAlignment="1">
      <alignment horizontal="left" vertical="top" wrapText="1"/>
    </xf>
    <xf numFmtId="4" fontId="11" fillId="3" borderId="17" xfId="10" applyNumberFormat="1" applyFont="1" applyFill="1" applyBorder="1" applyAlignment="1">
      <alignment horizontal="right" vertical="center" wrapText="1"/>
    </xf>
    <xf numFmtId="4" fontId="11" fillId="3" borderId="2" xfId="10" applyNumberFormat="1" applyFont="1" applyFill="1" applyBorder="1" applyAlignment="1">
      <alignment horizontal="right" vertical="center" wrapText="1"/>
    </xf>
    <xf numFmtId="4" fontId="11" fillId="3" borderId="29" xfId="10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wrapText="1"/>
    </xf>
    <xf numFmtId="0" fontId="11" fillId="3" borderId="25" xfId="12" applyFont="1" applyFill="1" applyBorder="1" applyAlignment="1">
      <alignment horizontal="left" vertical="top" wrapText="1"/>
    </xf>
    <xf numFmtId="4" fontId="11" fillId="3" borderId="25" xfId="10" applyNumberFormat="1" applyFont="1" applyFill="1" applyBorder="1" applyAlignment="1">
      <alignment horizontal="right" vertical="center" wrapText="1"/>
    </xf>
    <xf numFmtId="4" fontId="11" fillId="3" borderId="8" xfId="10" applyNumberFormat="1" applyFont="1" applyFill="1" applyBorder="1" applyAlignment="1">
      <alignment horizontal="right" vertical="center" wrapText="1"/>
    </xf>
    <xf numFmtId="0" fontId="11" fillId="3" borderId="8" xfId="12" applyFont="1" applyFill="1" applyBorder="1" applyAlignment="1">
      <alignment horizontal="left" vertical="top" wrapText="1"/>
    </xf>
    <xf numFmtId="0" fontId="11" fillId="3" borderId="2" xfId="12" applyFont="1" applyFill="1" applyBorder="1" applyAlignment="1">
      <alignment horizontal="left" vertical="top" wrapText="1"/>
    </xf>
    <xf numFmtId="4" fontId="11" fillId="3" borderId="0" xfId="10" applyNumberFormat="1" applyFont="1" applyFill="1" applyBorder="1" applyAlignment="1">
      <alignment horizontal="right" vertical="center" wrapText="1"/>
    </xf>
    <xf numFmtId="0" fontId="11" fillId="3" borderId="1" xfId="12" applyFont="1" applyFill="1" applyBorder="1" applyAlignment="1">
      <alignment horizontal="left" vertical="top" wrapText="1"/>
    </xf>
    <xf numFmtId="4" fontId="11" fillId="3" borderId="1" xfId="10" applyNumberFormat="1" applyFont="1" applyFill="1" applyBorder="1" applyAlignment="1">
      <alignment horizontal="right" vertical="center" wrapText="1"/>
    </xf>
    <xf numFmtId="0" fontId="11" fillId="3" borderId="0" xfId="12" applyFont="1" applyFill="1" applyBorder="1" applyAlignment="1">
      <alignment horizontal="left" vertical="top" wrapText="1"/>
    </xf>
    <xf numFmtId="4" fontId="11" fillId="2" borderId="15" xfId="10" applyNumberFormat="1" applyFont="1" applyBorder="1" applyAlignment="1">
      <alignment horizontal="right" vertical="center" wrapText="1"/>
    </xf>
    <xf numFmtId="0" fontId="11" fillId="2" borderId="37" xfId="10" applyFont="1" applyBorder="1" applyAlignment="1">
      <alignment horizontal="center" vertical="center" wrapText="1"/>
    </xf>
    <xf numFmtId="4" fontId="11" fillId="3" borderId="29" xfId="1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wrapText="1"/>
    </xf>
    <xf numFmtId="0" fontId="15" fillId="3" borderId="0" xfId="0" applyFont="1" applyFill="1" applyBorder="1" applyAlignment="1">
      <alignment wrapText="1"/>
    </xf>
    <xf numFmtId="4" fontId="15" fillId="3" borderId="0" xfId="0" applyNumberFormat="1" applyFont="1" applyFill="1" applyBorder="1" applyAlignment="1">
      <alignment wrapText="1"/>
    </xf>
    <xf numFmtId="4" fontId="15" fillId="3" borderId="0" xfId="0" applyNumberFormat="1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1" fillId="2" borderId="21" xfId="12" applyFont="1" applyBorder="1" applyAlignment="1">
      <alignment horizontal="left" vertical="top" wrapText="1"/>
    </xf>
    <xf numFmtId="0" fontId="9" fillId="0" borderId="22" xfId="0" applyFont="1" applyBorder="1" applyAlignment="1">
      <alignment wrapText="1"/>
    </xf>
    <xf numFmtId="0" fontId="9" fillId="0" borderId="23" xfId="0" applyFont="1" applyBorder="1" applyAlignment="1">
      <alignment wrapText="1"/>
    </xf>
    <xf numFmtId="4" fontId="11" fillId="2" borderId="21" xfId="10" applyNumberFormat="1" applyFont="1" applyBorder="1" applyAlignment="1">
      <alignment horizontal="right" vertical="center" wrapText="1"/>
    </xf>
    <xf numFmtId="4" fontId="9" fillId="0" borderId="22" xfId="0" applyNumberFormat="1" applyFont="1" applyBorder="1" applyAlignment="1">
      <alignment horizontal="right" wrapText="1"/>
    </xf>
    <xf numFmtId="4" fontId="9" fillId="0" borderId="36" xfId="0" applyNumberFormat="1" applyFont="1" applyBorder="1" applyAlignment="1">
      <alignment horizontal="right" wrapText="1"/>
    </xf>
    <xf numFmtId="4" fontId="11" fillId="2" borderId="3" xfId="1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wrapText="1"/>
    </xf>
    <xf numFmtId="4" fontId="9" fillId="0" borderId="5" xfId="0" applyNumberFormat="1" applyFont="1" applyBorder="1" applyAlignment="1">
      <alignment horizontal="right" wrapText="1"/>
    </xf>
    <xf numFmtId="4" fontId="11" fillId="0" borderId="35" xfId="10" applyNumberFormat="1" applyFont="1" applyFill="1" applyBorder="1" applyAlignment="1">
      <alignment horizontal="right" vertical="center" wrapText="1"/>
    </xf>
    <xf numFmtId="4" fontId="9" fillId="0" borderId="36" xfId="0" applyNumberFormat="1" applyFont="1" applyFill="1" applyBorder="1" applyAlignment="1">
      <alignment horizontal="right" wrapText="1"/>
    </xf>
    <xf numFmtId="4" fontId="11" fillId="0" borderId="3" xfId="10" applyNumberFormat="1" applyFont="1" applyFill="1" applyBorder="1" applyAlignment="1">
      <alignment horizontal="right" vertical="center" wrapText="1"/>
    </xf>
    <xf numFmtId="4" fontId="9" fillId="0" borderId="4" xfId="0" applyNumberFormat="1" applyFont="1" applyFill="1" applyBorder="1" applyAlignment="1">
      <alignment horizontal="right" wrapText="1"/>
    </xf>
    <xf numFmtId="4" fontId="9" fillId="0" borderId="5" xfId="0" applyNumberFormat="1" applyFont="1" applyFill="1" applyBorder="1" applyAlignment="1">
      <alignment horizontal="right" wrapText="1"/>
    </xf>
    <xf numFmtId="4" fontId="11" fillId="2" borderId="34" xfId="10" applyNumberFormat="1" applyFont="1" applyBorder="1" applyAlignment="1">
      <alignment horizontal="right" vertical="center" wrapText="1"/>
    </xf>
    <xf numFmtId="4" fontId="11" fillId="2" borderId="23" xfId="10" applyNumberFormat="1" applyFont="1" applyBorder="1" applyAlignment="1">
      <alignment horizontal="right" vertical="center" wrapText="1"/>
    </xf>
    <xf numFmtId="4" fontId="11" fillId="2" borderId="22" xfId="10" applyNumberFormat="1" applyFont="1" applyBorder="1" applyAlignment="1">
      <alignment horizontal="right" vertical="center" wrapText="1"/>
    </xf>
    <xf numFmtId="4" fontId="9" fillId="0" borderId="23" xfId="0" applyNumberFormat="1" applyFont="1" applyBorder="1" applyAlignment="1">
      <alignment horizontal="right" wrapText="1"/>
    </xf>
    <xf numFmtId="4" fontId="11" fillId="0" borderId="21" xfId="10" applyNumberFormat="1" applyFont="1" applyFill="1" applyBorder="1" applyAlignment="1">
      <alignment horizontal="right" vertical="center" wrapText="1"/>
    </xf>
    <xf numFmtId="4" fontId="11" fillId="0" borderId="23" xfId="10" applyNumberFormat="1" applyFont="1" applyFill="1" applyBorder="1" applyAlignment="1">
      <alignment horizontal="right" vertical="center" wrapText="1"/>
    </xf>
    <xf numFmtId="4" fontId="11" fillId="0" borderId="29" xfId="10" applyNumberFormat="1" applyFont="1" applyFill="1" applyBorder="1" applyAlignment="1">
      <alignment horizontal="right" vertical="center" wrapText="1"/>
    </xf>
    <xf numFmtId="4" fontId="9" fillId="0" borderId="29" xfId="0" applyNumberFormat="1" applyFont="1" applyFill="1" applyBorder="1" applyAlignment="1">
      <alignment horizontal="right" wrapText="1"/>
    </xf>
    <xf numFmtId="0" fontId="11" fillId="2" borderId="35" xfId="12" applyFont="1" applyBorder="1" applyAlignment="1">
      <alignment horizontal="left" vertical="top" wrapText="1"/>
    </xf>
    <xf numFmtId="0" fontId="11" fillId="2" borderId="22" xfId="12" applyFont="1" applyBorder="1" applyAlignment="1">
      <alignment horizontal="left" vertical="top" wrapText="1"/>
    </xf>
    <xf numFmtId="0" fontId="11" fillId="2" borderId="23" xfId="12" applyFont="1" applyBorder="1" applyAlignment="1">
      <alignment horizontal="left" vertical="top" wrapText="1"/>
    </xf>
    <xf numFmtId="4" fontId="9" fillId="0" borderId="23" xfId="0" applyNumberFormat="1" applyFont="1" applyFill="1" applyBorder="1" applyAlignment="1">
      <alignment horizontal="right" wrapText="1"/>
    </xf>
    <xf numFmtId="4" fontId="11" fillId="0" borderId="22" xfId="10" applyNumberFormat="1" applyFont="1" applyFill="1" applyBorder="1" applyAlignment="1">
      <alignment horizontal="right" vertical="center" wrapText="1"/>
    </xf>
    <xf numFmtId="0" fontId="10" fillId="2" borderId="0" xfId="1" applyFont="1" applyBorder="1" applyAlignment="1">
      <alignment horizontal="left" vertical="center" wrapText="1"/>
    </xf>
    <xf numFmtId="0" fontId="10" fillId="2" borderId="0" xfId="7" applyFont="1" applyBorder="1" applyAlignment="1">
      <alignment horizontal="center" vertical="center" wrapText="1"/>
    </xf>
    <xf numFmtId="0" fontId="10" fillId="2" borderId="0" xfId="15" applyFont="1" applyBorder="1" applyAlignment="1">
      <alignment horizontal="center" vertical="center" wrapText="1"/>
    </xf>
    <xf numFmtId="0" fontId="11" fillId="2" borderId="0" xfId="16" applyFont="1" applyBorder="1" applyAlignment="1">
      <alignment horizontal="left" vertical="center" wrapText="1"/>
    </xf>
    <xf numFmtId="4" fontId="11" fillId="2" borderId="30" xfId="10" applyNumberFormat="1" applyFont="1" applyBorder="1" applyAlignment="1">
      <alignment horizontal="right" vertical="center" wrapText="1"/>
    </xf>
    <xf numFmtId="4" fontId="11" fillId="2" borderId="32" xfId="10" applyNumberFormat="1" applyFont="1" applyBorder="1" applyAlignment="1">
      <alignment horizontal="right" vertical="center" wrapText="1"/>
    </xf>
    <xf numFmtId="4" fontId="11" fillId="2" borderId="31" xfId="10" applyNumberFormat="1" applyFont="1" applyBorder="1" applyAlignment="1">
      <alignment horizontal="right" vertical="center" wrapText="1"/>
    </xf>
    <xf numFmtId="4" fontId="11" fillId="0" borderId="30" xfId="10" applyNumberFormat="1" applyFont="1" applyFill="1" applyBorder="1" applyAlignment="1">
      <alignment horizontal="right" vertical="center" wrapText="1"/>
    </xf>
    <xf numFmtId="4" fontId="11" fillId="0" borderId="31" xfId="10" applyNumberFormat="1" applyFont="1" applyFill="1" applyBorder="1" applyAlignment="1">
      <alignment horizontal="right" vertical="center" wrapText="1"/>
    </xf>
    <xf numFmtId="4" fontId="11" fillId="0" borderId="32" xfId="10" applyNumberFormat="1" applyFont="1" applyFill="1" applyBorder="1" applyAlignment="1">
      <alignment horizontal="right" vertical="center" wrapText="1"/>
    </xf>
    <xf numFmtId="0" fontId="10" fillId="2" borderId="7" xfId="13" applyFont="1" applyBorder="1" applyAlignment="1">
      <alignment horizontal="left" vertical="center" wrapText="1"/>
    </xf>
    <xf numFmtId="0" fontId="9" fillId="0" borderId="8" xfId="0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10" fillId="2" borderId="3" xfId="14" applyFont="1" applyBorder="1" applyAlignment="1">
      <alignment horizontal="left" vertical="top" wrapText="1"/>
    </xf>
    <xf numFmtId="0" fontId="9" fillId="0" borderId="4" xfId="0" applyFont="1" applyBorder="1" applyAlignment="1">
      <alignment wrapText="1"/>
    </xf>
    <xf numFmtId="0" fontId="9" fillId="0" borderId="12" xfId="0" applyFont="1" applyBorder="1" applyAlignment="1">
      <alignment wrapText="1"/>
    </xf>
    <xf numFmtId="4" fontId="11" fillId="3" borderId="34" xfId="10" applyNumberFormat="1" applyFont="1" applyFill="1" applyBorder="1" applyAlignment="1">
      <alignment horizontal="right" vertical="center" wrapText="1"/>
    </xf>
    <xf numFmtId="4" fontId="11" fillId="3" borderId="12" xfId="10" applyNumberFormat="1" applyFont="1" applyFill="1" applyBorder="1" applyAlignment="1">
      <alignment horizontal="right" vertical="center" wrapText="1"/>
    </xf>
    <xf numFmtId="4" fontId="9" fillId="3" borderId="4" xfId="0" applyNumberFormat="1" applyFont="1" applyFill="1" applyBorder="1" applyAlignment="1">
      <alignment horizontal="right" wrapText="1"/>
    </xf>
    <xf numFmtId="4" fontId="9" fillId="3" borderId="5" xfId="0" applyNumberFormat="1" applyFont="1" applyFill="1" applyBorder="1" applyAlignment="1">
      <alignment horizontal="right" wrapText="1"/>
    </xf>
    <xf numFmtId="0" fontId="11" fillId="3" borderId="3" xfId="12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wrapText="1"/>
    </xf>
    <xf numFmtId="0" fontId="9" fillId="3" borderId="12" xfId="0" applyFont="1" applyFill="1" applyBorder="1" applyAlignment="1">
      <alignment wrapText="1"/>
    </xf>
    <xf numFmtId="0" fontId="11" fillId="3" borderId="34" xfId="12" applyFont="1" applyFill="1" applyBorder="1" applyAlignment="1">
      <alignment horizontal="left" vertical="top" wrapText="1"/>
    </xf>
    <xf numFmtId="0" fontId="11" fillId="3" borderId="4" xfId="12" applyFont="1" applyFill="1" applyBorder="1" applyAlignment="1">
      <alignment horizontal="left" vertical="top" wrapText="1"/>
    </xf>
    <xf numFmtId="0" fontId="11" fillId="3" borderId="12" xfId="12" applyFont="1" applyFill="1" applyBorder="1" applyAlignment="1">
      <alignment horizontal="left" vertical="top" wrapText="1"/>
    </xf>
    <xf numFmtId="4" fontId="11" fillId="3" borderId="21" xfId="10" applyNumberFormat="1" applyFont="1" applyFill="1" applyBorder="1" applyAlignment="1">
      <alignment horizontal="right" vertical="center" wrapText="1"/>
    </xf>
    <xf numFmtId="4" fontId="9" fillId="3" borderId="22" xfId="0" applyNumberFormat="1" applyFont="1" applyFill="1" applyBorder="1" applyAlignment="1">
      <alignment horizontal="right" wrapText="1"/>
    </xf>
    <xf numFmtId="4" fontId="9" fillId="3" borderId="23" xfId="0" applyNumberFormat="1" applyFont="1" applyFill="1" applyBorder="1" applyAlignment="1">
      <alignment horizontal="right" wrapText="1"/>
    </xf>
    <xf numFmtId="4" fontId="11" fillId="3" borderId="4" xfId="10" applyNumberFormat="1" applyFont="1" applyFill="1" applyBorder="1" applyAlignment="1">
      <alignment horizontal="right" vertical="center" wrapText="1"/>
    </xf>
    <xf numFmtId="4" fontId="11" fillId="3" borderId="23" xfId="10" applyNumberFormat="1" applyFont="1" applyFill="1" applyBorder="1" applyAlignment="1">
      <alignment horizontal="right" vertical="center" wrapText="1"/>
    </xf>
    <xf numFmtId="4" fontId="11" fillId="3" borderId="34" xfId="1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wrapText="1"/>
    </xf>
    <xf numFmtId="4" fontId="9" fillId="3" borderId="5" xfId="0" applyNumberFormat="1" applyFont="1" applyFill="1" applyBorder="1" applyAlignment="1">
      <alignment wrapText="1"/>
    </xf>
    <xf numFmtId="0" fontId="11" fillId="3" borderId="21" xfId="12" applyFont="1" applyFill="1" applyBorder="1" applyAlignment="1">
      <alignment horizontal="left" vertical="top" wrapText="1"/>
    </xf>
    <xf numFmtId="0" fontId="9" fillId="3" borderId="22" xfId="0" applyFont="1" applyFill="1" applyBorder="1" applyAlignment="1">
      <alignment wrapText="1"/>
    </xf>
    <xf numFmtId="0" fontId="9" fillId="3" borderId="23" xfId="0" applyFont="1" applyFill="1" applyBorder="1" applyAlignment="1">
      <alignment wrapText="1"/>
    </xf>
    <xf numFmtId="4" fontId="11" fillId="3" borderId="30" xfId="10" applyNumberFormat="1" applyFont="1" applyFill="1" applyBorder="1" applyAlignment="1">
      <alignment horizontal="right" vertical="center" wrapText="1"/>
    </xf>
    <xf numFmtId="4" fontId="11" fillId="3" borderId="31" xfId="10" applyNumberFormat="1" applyFont="1" applyFill="1" applyBorder="1" applyAlignment="1">
      <alignment horizontal="right" vertical="center" wrapText="1"/>
    </xf>
    <xf numFmtId="4" fontId="11" fillId="3" borderId="32" xfId="10" applyNumberFormat="1" applyFont="1" applyFill="1" applyBorder="1" applyAlignment="1">
      <alignment horizontal="right" vertical="center" wrapText="1"/>
    </xf>
    <xf numFmtId="0" fontId="11" fillId="3" borderId="35" xfId="12" applyFont="1" applyFill="1" applyBorder="1" applyAlignment="1">
      <alignment horizontal="left" vertical="top" wrapText="1"/>
    </xf>
    <xf numFmtId="0" fontId="11" fillId="3" borderId="22" xfId="12" applyFont="1" applyFill="1" applyBorder="1" applyAlignment="1">
      <alignment horizontal="left" vertical="top" wrapText="1"/>
    </xf>
    <xf numFmtId="0" fontId="11" fillId="3" borderId="23" xfId="12" applyFont="1" applyFill="1" applyBorder="1" applyAlignment="1">
      <alignment horizontal="left" vertical="top" wrapText="1"/>
    </xf>
    <xf numFmtId="4" fontId="11" fillId="3" borderId="22" xfId="10" applyNumberFormat="1" applyFont="1" applyFill="1" applyBorder="1" applyAlignment="1">
      <alignment horizontal="right" vertical="center" wrapText="1"/>
    </xf>
    <xf numFmtId="4" fontId="11" fillId="3" borderId="29" xfId="10" applyNumberFormat="1" applyFont="1" applyFill="1" applyBorder="1" applyAlignment="1">
      <alignment horizontal="right" vertical="center" wrapText="1"/>
    </xf>
    <xf numFmtId="4" fontId="9" fillId="3" borderId="29" xfId="0" applyNumberFormat="1" applyFont="1" applyFill="1" applyBorder="1" applyAlignment="1">
      <alignment horizontal="right" wrapText="1"/>
    </xf>
    <xf numFmtId="4" fontId="11" fillId="3" borderId="24" xfId="10" applyNumberFormat="1" applyFont="1" applyFill="1" applyBorder="1" applyAlignment="1">
      <alignment horizontal="right" vertical="center" wrapText="1"/>
    </xf>
    <xf numFmtId="4" fontId="11" fillId="3" borderId="26" xfId="10" applyNumberFormat="1" applyFont="1" applyFill="1" applyBorder="1" applyAlignment="1">
      <alignment horizontal="right" vertical="center" wrapText="1"/>
    </xf>
    <xf numFmtId="0" fontId="11" fillId="3" borderId="24" xfId="12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wrapText="1"/>
    </xf>
    <xf numFmtId="0" fontId="9" fillId="3" borderId="26" xfId="0" applyFont="1" applyFill="1" applyBorder="1" applyAlignment="1">
      <alignment wrapText="1"/>
    </xf>
    <xf numFmtId="4" fontId="9" fillId="3" borderId="8" xfId="0" applyNumberFormat="1" applyFont="1" applyFill="1" applyBorder="1" applyAlignment="1">
      <alignment horizontal="right" wrapText="1"/>
    </xf>
    <xf numFmtId="4" fontId="9" fillId="3" borderId="26" xfId="0" applyNumberFormat="1" applyFont="1" applyFill="1" applyBorder="1" applyAlignment="1">
      <alignment horizontal="right" wrapText="1"/>
    </xf>
    <xf numFmtId="0" fontId="11" fillId="3" borderId="7" xfId="12" applyFont="1" applyFill="1" applyBorder="1" applyAlignment="1">
      <alignment horizontal="left" vertical="top" wrapText="1"/>
    </xf>
    <xf numFmtId="0" fontId="11" fillId="3" borderId="8" xfId="12" applyFont="1" applyFill="1" applyBorder="1" applyAlignment="1">
      <alignment horizontal="left" vertical="top" wrapText="1"/>
    </xf>
    <xf numFmtId="0" fontId="11" fillId="3" borderId="26" xfId="12" applyFont="1" applyFill="1" applyBorder="1" applyAlignment="1">
      <alignment horizontal="left" vertical="top" wrapText="1"/>
    </xf>
    <xf numFmtId="4" fontId="11" fillId="3" borderId="8" xfId="10" applyNumberFormat="1" applyFont="1" applyFill="1" applyBorder="1" applyAlignment="1">
      <alignment horizontal="right" vertical="center" wrapText="1"/>
    </xf>
    <xf numFmtId="0" fontId="11" fillId="3" borderId="37" xfId="12" applyFont="1" applyFill="1" applyBorder="1" applyAlignment="1">
      <alignment horizontal="left" vertical="top" wrapText="1"/>
    </xf>
    <xf numFmtId="0" fontId="9" fillId="3" borderId="31" xfId="0" applyFont="1" applyFill="1" applyBorder="1" applyAlignment="1">
      <alignment wrapText="1"/>
    </xf>
    <xf numFmtId="0" fontId="9" fillId="3" borderId="32" xfId="0" applyFont="1" applyFill="1" applyBorder="1" applyAlignment="1">
      <alignment wrapText="1"/>
    </xf>
    <xf numFmtId="0" fontId="11" fillId="3" borderId="30" xfId="12" applyFont="1" applyFill="1" applyBorder="1" applyAlignment="1">
      <alignment horizontal="left" vertical="top" wrapText="1"/>
    </xf>
    <xf numFmtId="0" fontId="11" fillId="3" borderId="31" xfId="12" applyFont="1" applyFill="1" applyBorder="1" applyAlignment="1">
      <alignment horizontal="left" vertical="top" wrapText="1"/>
    </xf>
    <xf numFmtId="0" fontId="11" fillId="3" borderId="32" xfId="12" applyFont="1" applyFill="1" applyBorder="1" applyAlignment="1">
      <alignment horizontal="left" vertical="top" wrapText="1"/>
    </xf>
    <xf numFmtId="4" fontId="11" fillId="2" borderId="34" xfId="1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11" fillId="2" borderId="24" xfId="12" applyFont="1" applyBorder="1" applyAlignment="1">
      <alignment horizontal="left" vertical="top" wrapText="1"/>
    </xf>
    <xf numFmtId="4" fontId="11" fillId="2" borderId="24" xfId="10" applyNumberFormat="1" applyFont="1" applyBorder="1" applyAlignment="1">
      <alignment horizontal="right" vertical="center" wrapText="1"/>
    </xf>
    <xf numFmtId="4" fontId="9" fillId="0" borderId="8" xfId="0" applyNumberFormat="1" applyFont="1" applyBorder="1" applyAlignment="1">
      <alignment horizontal="right" wrapText="1"/>
    </xf>
    <xf numFmtId="4" fontId="9" fillId="0" borderId="26" xfId="0" applyNumberFormat="1" applyFont="1" applyBorder="1" applyAlignment="1">
      <alignment horizontal="right" wrapText="1"/>
    </xf>
    <xf numFmtId="0" fontId="11" fillId="2" borderId="37" xfId="12" applyFont="1" applyBorder="1" applyAlignment="1">
      <alignment horizontal="left" vertical="top" wrapText="1"/>
    </xf>
    <xf numFmtId="0" fontId="9" fillId="0" borderId="31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11" fillId="2" borderId="30" xfId="12" applyFont="1" applyBorder="1" applyAlignment="1">
      <alignment horizontal="left" vertical="top" wrapText="1"/>
    </xf>
    <xf numFmtId="0" fontId="11" fillId="2" borderId="31" xfId="12" applyFont="1" applyBorder="1" applyAlignment="1">
      <alignment horizontal="left" vertical="top" wrapText="1"/>
    </xf>
    <xf numFmtId="0" fontId="11" fillId="2" borderId="32" xfId="12" applyFont="1" applyBorder="1" applyAlignment="1">
      <alignment horizontal="left" vertical="top" wrapText="1"/>
    </xf>
    <xf numFmtId="0" fontId="13" fillId="2" borderId="21" xfId="2" applyFont="1" applyBorder="1" applyAlignment="1">
      <alignment horizontal="center" vertical="center" wrapText="1"/>
    </xf>
    <xf numFmtId="4" fontId="9" fillId="0" borderId="22" xfId="0" applyNumberFormat="1" applyFont="1" applyFill="1" applyBorder="1" applyAlignment="1">
      <alignment horizontal="right" wrapText="1"/>
    </xf>
    <xf numFmtId="4" fontId="11" fillId="3" borderId="37" xfId="10" applyNumberFormat="1" applyFont="1" applyFill="1" applyBorder="1" applyAlignment="1">
      <alignment horizontal="right" vertical="center" wrapText="1"/>
    </xf>
    <xf numFmtId="4" fontId="11" fillId="3" borderId="38" xfId="10" applyNumberFormat="1" applyFont="1" applyFill="1" applyBorder="1" applyAlignment="1">
      <alignment horizontal="right" vertical="center" wrapText="1"/>
    </xf>
    <xf numFmtId="0" fontId="11" fillId="2" borderId="34" xfId="1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10" fillId="2" borderId="21" xfId="13" applyFont="1" applyBorder="1" applyAlignment="1">
      <alignment horizontal="left" vertical="center" wrapText="1"/>
    </xf>
    <xf numFmtId="0" fontId="10" fillId="2" borderId="35" xfId="14" applyFont="1" applyBorder="1" applyAlignment="1">
      <alignment horizontal="left" vertical="top" wrapText="1"/>
    </xf>
    <xf numFmtId="0" fontId="9" fillId="0" borderId="36" xfId="0" applyFont="1" applyBorder="1" applyAlignment="1">
      <alignment wrapText="1"/>
    </xf>
    <xf numFmtId="0" fontId="11" fillId="2" borderId="0" xfId="4" applyFont="1" applyAlignment="1">
      <alignment horizontal="left" vertical="top" wrapText="1"/>
    </xf>
    <xf numFmtId="0" fontId="11" fillId="2" borderId="10" xfId="4" applyFont="1" applyBorder="1" applyAlignment="1">
      <alignment horizontal="left" vertical="top" wrapText="1"/>
    </xf>
    <xf numFmtId="0" fontId="12" fillId="2" borderId="14" xfId="3" applyFont="1" applyBorder="1" applyAlignment="1">
      <alignment horizontal="center" vertical="center" wrapText="1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27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12" fillId="2" borderId="33" xfId="3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12" fillId="0" borderId="21" xfId="3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wrapText="1"/>
    </xf>
    <xf numFmtId="0" fontId="9" fillId="0" borderId="23" xfId="0" applyFont="1" applyFill="1" applyBorder="1" applyAlignment="1">
      <alignment wrapText="1"/>
    </xf>
    <xf numFmtId="0" fontId="12" fillId="2" borderId="21" xfId="3" applyFont="1" applyBorder="1" applyAlignment="1">
      <alignment horizontal="center" vertical="center" wrapText="1"/>
    </xf>
    <xf numFmtId="0" fontId="13" fillId="2" borderId="34" xfId="2" applyFont="1" applyBorder="1" applyAlignment="1">
      <alignment horizontal="center" vertical="center" wrapText="1"/>
    </xf>
    <xf numFmtId="0" fontId="13" fillId="2" borderId="4" xfId="2" applyFont="1" applyBorder="1" applyAlignment="1">
      <alignment horizontal="center" vertical="center" wrapText="1"/>
    </xf>
    <xf numFmtId="0" fontId="13" fillId="2" borderId="12" xfId="2" applyFont="1" applyBorder="1" applyAlignment="1">
      <alignment horizontal="center" vertical="center" wrapText="1"/>
    </xf>
    <xf numFmtId="0" fontId="13" fillId="0" borderId="21" xfId="2" applyFont="1" applyFill="1" applyBorder="1" applyAlignment="1">
      <alignment horizontal="center" vertical="center" wrapText="1"/>
    </xf>
    <xf numFmtId="0" fontId="13" fillId="0" borderId="23" xfId="2" applyFont="1" applyFill="1" applyBorder="1" applyAlignment="1">
      <alignment horizontal="center" vertical="center" wrapText="1"/>
    </xf>
    <xf numFmtId="4" fontId="11" fillId="2" borderId="12" xfId="10" applyNumberFormat="1" applyFont="1" applyBorder="1" applyAlignment="1">
      <alignment horizontal="right" vertical="center" wrapText="1"/>
    </xf>
    <xf numFmtId="0" fontId="11" fillId="2" borderId="3" xfId="12" applyFont="1" applyBorder="1" applyAlignment="1">
      <alignment horizontal="left" vertical="top" wrapText="1"/>
    </xf>
    <xf numFmtId="0" fontId="11" fillId="2" borderId="34" xfId="12" applyFont="1" applyBorder="1" applyAlignment="1">
      <alignment horizontal="left" vertical="top" wrapText="1"/>
    </xf>
    <xf numFmtId="0" fontId="11" fillId="2" borderId="4" xfId="12" applyFont="1" applyBorder="1" applyAlignment="1">
      <alignment horizontal="left" vertical="top" wrapText="1"/>
    </xf>
    <xf numFmtId="0" fontId="11" fillId="2" borderId="12" xfId="12" applyFont="1" applyBorder="1" applyAlignment="1">
      <alignment horizontal="left" vertical="top" wrapText="1"/>
    </xf>
    <xf numFmtId="4" fontId="11" fillId="2" borderId="4" xfId="10" applyNumberFormat="1" applyFont="1" applyBorder="1" applyAlignment="1">
      <alignment horizontal="right" vertical="center" wrapText="1"/>
    </xf>
    <xf numFmtId="4" fontId="11" fillId="0" borderId="34" xfId="10" applyNumberFormat="1" applyFont="1" applyFill="1" applyBorder="1" applyAlignment="1">
      <alignment horizontal="right" vertical="center" wrapText="1"/>
    </xf>
    <xf numFmtId="4" fontId="11" fillId="0" borderId="4" xfId="10" applyNumberFormat="1" applyFont="1" applyFill="1" applyBorder="1" applyAlignment="1">
      <alignment horizontal="right" vertical="center" wrapText="1"/>
    </xf>
    <xf numFmtId="4" fontId="11" fillId="0" borderId="12" xfId="10" applyNumberFormat="1" applyFont="1" applyFill="1" applyBorder="1" applyAlignment="1">
      <alignment horizontal="right" vertical="center" wrapText="1"/>
    </xf>
    <xf numFmtId="0" fontId="11" fillId="2" borderId="37" xfId="10" applyFont="1" applyBorder="1" applyAlignment="1">
      <alignment horizontal="center" vertical="center" wrapText="1"/>
    </xf>
    <xf numFmtId="0" fontId="9" fillId="0" borderId="38" xfId="0" applyFont="1" applyBorder="1" applyAlignment="1">
      <alignment wrapText="1"/>
    </xf>
    <xf numFmtId="4" fontId="11" fillId="2" borderId="26" xfId="10" applyNumberFormat="1" applyFont="1" applyBorder="1" applyAlignment="1">
      <alignment horizontal="right" vertical="center" wrapText="1"/>
    </xf>
    <xf numFmtId="0" fontId="11" fillId="2" borderId="7" xfId="12" applyFont="1" applyBorder="1" applyAlignment="1">
      <alignment horizontal="left" vertical="top" wrapText="1"/>
    </xf>
    <xf numFmtId="0" fontId="11" fillId="2" borderId="8" xfId="12" applyFont="1" applyBorder="1" applyAlignment="1">
      <alignment horizontal="left" vertical="top" wrapText="1"/>
    </xf>
    <xf numFmtId="0" fontId="11" fillId="2" borderId="26" xfId="12" applyFont="1" applyBorder="1" applyAlignment="1">
      <alignment horizontal="left" vertical="top" wrapText="1"/>
    </xf>
    <xf numFmtId="4" fontId="11" fillId="2" borderId="8" xfId="10" applyNumberFormat="1" applyFont="1" applyBorder="1" applyAlignment="1">
      <alignment horizontal="right" vertical="center" wrapText="1"/>
    </xf>
    <xf numFmtId="4" fontId="11" fillId="0" borderId="24" xfId="10" applyNumberFormat="1" applyFont="1" applyFill="1" applyBorder="1" applyAlignment="1">
      <alignment horizontal="right" vertical="center" wrapText="1"/>
    </xf>
    <xf numFmtId="4" fontId="9" fillId="0" borderId="26" xfId="0" applyNumberFormat="1" applyFont="1" applyFill="1" applyBorder="1" applyAlignment="1">
      <alignment horizontal="right" wrapText="1"/>
    </xf>
    <xf numFmtId="4" fontId="11" fillId="0" borderId="8" xfId="10" applyNumberFormat="1" applyFont="1" applyFill="1" applyBorder="1" applyAlignment="1">
      <alignment horizontal="right" vertical="center" wrapText="1"/>
    </xf>
    <xf numFmtId="4" fontId="11" fillId="0" borderId="26" xfId="10" applyNumberFormat="1" applyFont="1" applyFill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wrapText="1"/>
    </xf>
    <xf numFmtId="4" fontId="9" fillId="0" borderId="32" xfId="0" applyNumberFormat="1" applyFont="1" applyBorder="1" applyAlignment="1">
      <alignment horizontal="right" wrapText="1"/>
    </xf>
    <xf numFmtId="4" fontId="9" fillId="0" borderId="32" xfId="0" applyNumberFormat="1" applyFont="1" applyFill="1" applyBorder="1" applyAlignment="1">
      <alignment horizontal="right" wrapText="1"/>
    </xf>
    <xf numFmtId="4" fontId="11" fillId="2" borderId="37" xfId="10" applyNumberFormat="1" applyFont="1" applyBorder="1" applyAlignment="1">
      <alignment horizontal="right" vertical="center" wrapText="1"/>
    </xf>
    <xf numFmtId="4" fontId="11" fillId="2" borderId="38" xfId="10" applyNumberFormat="1" applyFont="1" applyBorder="1" applyAlignment="1">
      <alignment horizontal="right" vertical="center" wrapText="1"/>
    </xf>
    <xf numFmtId="4" fontId="9" fillId="0" borderId="38" xfId="0" applyNumberFormat="1" applyFont="1" applyBorder="1" applyAlignment="1">
      <alignment horizontal="right" wrapText="1"/>
    </xf>
    <xf numFmtId="4" fontId="11" fillId="0" borderId="37" xfId="10" applyNumberFormat="1" applyFont="1" applyFill="1" applyBorder="1" applyAlignment="1">
      <alignment horizontal="right" vertical="center" wrapText="1"/>
    </xf>
    <xf numFmtId="4" fontId="11" fillId="0" borderId="38" xfId="10" applyNumberFormat="1" applyFont="1" applyFill="1" applyBorder="1" applyAlignment="1">
      <alignment horizontal="right" vertical="center" wrapText="1"/>
    </xf>
    <xf numFmtId="0" fontId="11" fillId="2" borderId="38" xfId="12" applyFont="1" applyBorder="1" applyAlignment="1">
      <alignment horizontal="left" vertical="top" wrapText="1"/>
    </xf>
    <xf numFmtId="4" fontId="9" fillId="0" borderId="38" xfId="0" applyNumberFormat="1" applyFont="1" applyFill="1" applyBorder="1" applyAlignment="1">
      <alignment horizontal="right" wrapText="1"/>
    </xf>
    <xf numFmtId="4" fontId="11" fillId="2" borderId="37" xfId="10" applyNumberFormat="1" applyFont="1" applyBorder="1" applyAlignment="1">
      <alignment horizontal="center" vertical="center" wrapText="1"/>
    </xf>
    <xf numFmtId="4" fontId="9" fillId="0" borderId="38" xfId="0" applyNumberFormat="1" applyFont="1" applyBorder="1" applyAlignment="1">
      <alignment wrapText="1"/>
    </xf>
    <xf numFmtId="0" fontId="11" fillId="2" borderId="29" xfId="10" applyFont="1" applyBorder="1" applyAlignment="1">
      <alignment horizontal="center" vertical="center" wrapText="1"/>
    </xf>
    <xf numFmtId="0" fontId="9" fillId="0" borderId="29" xfId="0" applyFont="1" applyBorder="1" applyAlignment="1">
      <alignment wrapText="1"/>
    </xf>
    <xf numFmtId="0" fontId="11" fillId="2" borderId="35" xfId="11" applyFont="1" applyBorder="1" applyAlignment="1">
      <alignment horizontal="left" vertical="center" wrapText="1"/>
    </xf>
    <xf numFmtId="4" fontId="11" fillId="2" borderId="21" xfId="10" applyNumberFormat="1" applyFont="1" applyBorder="1" applyAlignment="1">
      <alignment horizontal="center" vertical="center" wrapText="1"/>
    </xf>
    <xf numFmtId="4" fontId="9" fillId="0" borderId="22" xfId="0" applyNumberFormat="1" applyFont="1" applyBorder="1" applyAlignment="1">
      <alignment wrapText="1"/>
    </xf>
    <xf numFmtId="4" fontId="9" fillId="0" borderId="23" xfId="0" applyNumberFormat="1" applyFont="1" applyBorder="1" applyAlignment="1">
      <alignment wrapText="1"/>
    </xf>
    <xf numFmtId="4" fontId="11" fillId="2" borderId="22" xfId="10" applyNumberFormat="1" applyFont="1" applyBorder="1" applyAlignment="1">
      <alignment horizontal="center" vertical="center" wrapText="1"/>
    </xf>
    <xf numFmtId="4" fontId="11" fillId="2" borderId="23" xfId="10" applyNumberFormat="1" applyFont="1" applyBorder="1" applyAlignment="1">
      <alignment horizontal="center" vertical="center" wrapText="1"/>
    </xf>
    <xf numFmtId="4" fontId="11" fillId="0" borderId="21" xfId="10" applyNumberFormat="1" applyFont="1" applyFill="1" applyBorder="1" applyAlignment="1">
      <alignment horizontal="center" vertical="center" wrapText="1"/>
    </xf>
    <xf numFmtId="4" fontId="9" fillId="0" borderId="23" xfId="0" applyNumberFormat="1" applyFont="1" applyFill="1" applyBorder="1" applyAlignment="1">
      <alignment wrapText="1"/>
    </xf>
    <xf numFmtId="4" fontId="11" fillId="0" borderId="22" xfId="10" applyNumberFormat="1" applyFont="1" applyFill="1" applyBorder="1" applyAlignment="1">
      <alignment horizontal="center" vertical="center" wrapText="1"/>
    </xf>
    <xf numFmtId="4" fontId="11" fillId="0" borderId="23" xfId="10" applyNumberFormat="1" applyFont="1" applyFill="1" applyBorder="1" applyAlignment="1">
      <alignment horizontal="center" vertical="center" wrapText="1"/>
    </xf>
    <xf numFmtId="4" fontId="9" fillId="0" borderId="31" xfId="0" applyNumberFormat="1" applyFont="1" applyFill="1" applyBorder="1" applyAlignment="1">
      <alignment horizontal="right" wrapText="1"/>
    </xf>
    <xf numFmtId="4" fontId="15" fillId="3" borderId="0" xfId="0" applyNumberFormat="1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11" fillId="2" borderId="21" xfId="10" applyFont="1" applyBorder="1" applyAlignment="1">
      <alignment horizontal="center" vertical="center" wrapText="1"/>
    </xf>
    <xf numFmtId="0" fontId="14" fillId="2" borderId="21" xfId="9" applyFont="1" applyBorder="1" applyAlignment="1">
      <alignment horizontal="left" vertical="center" wrapText="1"/>
    </xf>
    <xf numFmtId="4" fontId="9" fillId="0" borderId="22" xfId="0" applyNumberFormat="1" applyFont="1" applyFill="1" applyBorder="1" applyAlignment="1">
      <alignment wrapText="1"/>
    </xf>
    <xf numFmtId="0" fontId="14" fillId="2" borderId="3" xfId="9" applyFont="1" applyBorder="1" applyAlignment="1">
      <alignment horizontal="left" vertical="center" wrapText="1"/>
    </xf>
    <xf numFmtId="0" fontId="11" fillId="2" borderId="4" xfId="10" applyFont="1" applyBorder="1" applyAlignment="1">
      <alignment horizontal="center" vertical="center" wrapText="1"/>
    </xf>
    <xf numFmtId="0" fontId="11" fillId="2" borderId="12" xfId="10" applyFont="1" applyBorder="1" applyAlignment="1">
      <alignment horizontal="center" vertical="center" wrapText="1"/>
    </xf>
    <xf numFmtId="0" fontId="11" fillId="0" borderId="21" xfId="10" applyFont="1" applyFill="1" applyBorder="1" applyAlignment="1">
      <alignment horizontal="center" vertical="center" wrapText="1"/>
    </xf>
    <xf numFmtId="0" fontId="11" fillId="0" borderId="34" xfId="10" applyFont="1" applyFill="1" applyBorder="1" applyAlignment="1">
      <alignment horizontal="center" vertical="center" wrapText="1"/>
    </xf>
    <xf numFmtId="0" fontId="11" fillId="0" borderId="4" xfId="10" applyFont="1" applyFill="1" applyBorder="1" applyAlignment="1">
      <alignment horizontal="center" vertical="center" wrapText="1"/>
    </xf>
    <xf numFmtId="0" fontId="11" fillId="0" borderId="12" xfId="10" applyFont="1" applyFill="1" applyBorder="1" applyAlignment="1">
      <alignment horizontal="center" vertical="center" wrapText="1"/>
    </xf>
    <xf numFmtId="0" fontId="11" fillId="2" borderId="21" xfId="11" applyFont="1" applyBorder="1" applyAlignment="1">
      <alignment horizontal="left" vertical="center" wrapText="1"/>
    </xf>
    <xf numFmtId="4" fontId="11" fillId="0" borderId="29" xfId="10" applyNumberFormat="1" applyFont="1" applyFill="1" applyBorder="1" applyAlignment="1">
      <alignment horizontal="center" vertical="center" wrapText="1"/>
    </xf>
    <xf numFmtId="4" fontId="9" fillId="0" borderId="29" xfId="0" applyNumberFormat="1" applyFont="1" applyFill="1" applyBorder="1" applyAlignment="1">
      <alignment wrapText="1"/>
    </xf>
    <xf numFmtId="0" fontId="10" fillId="2" borderId="0" xfId="1" applyFont="1" applyAlignment="1">
      <alignment horizontal="left" vertical="center" wrapText="1"/>
    </xf>
    <xf numFmtId="0" fontId="10" fillId="2" borderId="21" xfId="8" applyFont="1" applyBorder="1" applyAlignment="1">
      <alignment horizontal="left" vertical="center" wrapText="1"/>
    </xf>
    <xf numFmtId="0" fontId="11" fillId="2" borderId="0" xfId="6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0" fillId="2" borderId="0" xfId="5" applyFont="1" applyAlignment="1">
      <alignment horizontal="left" vertical="center" wrapText="1"/>
    </xf>
    <xf numFmtId="14" fontId="11" fillId="2" borderId="1" xfId="6" applyNumberFormat="1" applyFont="1" applyBorder="1" applyAlignment="1">
      <alignment horizontal="center" vertical="center" wrapText="1"/>
    </xf>
    <xf numFmtId="0" fontId="11" fillId="2" borderId="1" xfId="6" applyFont="1" applyBorder="1" applyAlignment="1">
      <alignment horizontal="center" vertical="center" wrapText="1"/>
    </xf>
    <xf numFmtId="0" fontId="10" fillId="2" borderId="0" xfId="7" applyFont="1" applyAlignment="1">
      <alignment horizontal="center" vertical="center" wrapText="1"/>
    </xf>
    <xf numFmtId="0" fontId="10" fillId="0" borderId="0" xfId="7" applyFont="1" applyFill="1" applyAlignment="1">
      <alignment horizontal="center" vertical="center" wrapText="1"/>
    </xf>
    <xf numFmtId="0" fontId="13" fillId="2" borderId="22" xfId="2" applyFont="1" applyBorder="1" applyAlignment="1">
      <alignment horizontal="center" vertical="center" wrapText="1"/>
    </xf>
    <xf numFmtId="0" fontId="13" fillId="2" borderId="23" xfId="2" applyFont="1" applyBorder="1" applyAlignment="1">
      <alignment horizontal="center" vertical="center" wrapText="1"/>
    </xf>
    <xf numFmtId="0" fontId="11" fillId="2" borderId="37" xfId="11" applyFont="1" applyBorder="1" applyAlignment="1">
      <alignment horizontal="left" vertical="center" wrapText="1"/>
    </xf>
    <xf numFmtId="4" fontId="11" fillId="2" borderId="31" xfId="10" applyNumberFormat="1" applyFont="1" applyBorder="1" applyAlignment="1">
      <alignment horizontal="center" vertical="center" wrapText="1"/>
    </xf>
    <xf numFmtId="4" fontId="11" fillId="2" borderId="38" xfId="10" applyNumberFormat="1" applyFont="1" applyBorder="1" applyAlignment="1">
      <alignment horizontal="center" vertical="center" wrapText="1"/>
    </xf>
    <xf numFmtId="4" fontId="9" fillId="0" borderId="31" xfId="0" applyNumberFormat="1" applyFont="1" applyBorder="1" applyAlignment="1">
      <alignment wrapText="1"/>
    </xf>
    <xf numFmtId="4" fontId="11" fillId="0" borderId="37" xfId="10" applyNumberFormat="1" applyFont="1" applyFill="1" applyBorder="1" applyAlignment="1">
      <alignment horizontal="center" vertical="center" wrapText="1"/>
    </xf>
    <xf numFmtId="4" fontId="11" fillId="0" borderId="38" xfId="10" applyNumberFormat="1" applyFont="1" applyFill="1" applyBorder="1" applyAlignment="1">
      <alignment horizontal="center" vertical="center" wrapText="1"/>
    </xf>
    <xf numFmtId="0" fontId="11" fillId="2" borderId="24" xfId="12" applyFont="1" applyBorder="1" applyAlignment="1">
      <alignment horizontal="center" vertical="top" wrapText="1"/>
    </xf>
    <xf numFmtId="0" fontId="11" fillId="2" borderId="8" xfId="12" applyFont="1" applyBorder="1" applyAlignment="1">
      <alignment horizontal="center" vertical="top" wrapText="1"/>
    </xf>
    <xf numFmtId="0" fontId="11" fillId="2" borderId="26" xfId="12" applyFont="1" applyBorder="1" applyAlignment="1">
      <alignment horizontal="center" vertical="top" wrapText="1"/>
    </xf>
    <xf numFmtId="4" fontId="11" fillId="2" borderId="7" xfId="10" applyNumberFormat="1" applyFont="1" applyBorder="1" applyAlignment="1">
      <alignment horizontal="right" vertical="center" wrapText="1"/>
    </xf>
    <xf numFmtId="4" fontId="11" fillId="2" borderId="9" xfId="10" applyNumberFormat="1" applyFont="1" applyBorder="1" applyAlignment="1">
      <alignment horizontal="right" vertical="center" wrapText="1"/>
    </xf>
    <xf numFmtId="4" fontId="11" fillId="0" borderId="9" xfId="10" applyNumberFormat="1" applyFont="1" applyFill="1" applyBorder="1" applyAlignment="1">
      <alignment horizontal="right" vertical="center" wrapText="1"/>
    </xf>
  </cellXfs>
  <cellStyles count="17">
    <cellStyle name="Normal" xfId="0" builtinId="0"/>
    <cellStyle name="S0" xfId="1"/>
    <cellStyle name="S1" xfId="2"/>
    <cellStyle name="S10" xfId="11"/>
    <cellStyle name="S11" xfId="12"/>
    <cellStyle name="S12" xfId="13"/>
    <cellStyle name="S13" xfId="14"/>
    <cellStyle name="S14" xfId="15"/>
    <cellStyle name="S15" xfId="16"/>
    <cellStyle name="S2" xfId="3"/>
    <cellStyle name="S3" xfId="4"/>
    <cellStyle name="S4" xfId="5"/>
    <cellStyle name="S5" xfId="6"/>
    <cellStyle name="S6" xfId="7"/>
    <cellStyle name="S7" xfId="8"/>
    <cellStyle name="S8" xfId="9"/>
    <cellStyle name="S9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5"/>
  <sheetViews>
    <sheetView tabSelected="1" topLeftCell="A7" zoomScaleNormal="100" workbookViewId="0">
      <selection activeCell="AN17" sqref="AN17"/>
    </sheetView>
  </sheetViews>
  <sheetFormatPr defaultRowHeight="9"/>
  <cols>
    <col min="1" max="1" width="0.28515625" style="1" customWidth="1"/>
    <col min="2" max="2" width="0.42578125" style="1" customWidth="1"/>
    <col min="3" max="3" width="1.42578125" style="1" customWidth="1"/>
    <col min="4" max="4" width="3" style="1" customWidth="1"/>
    <col min="5" max="5" width="5.28515625" style="1" customWidth="1"/>
    <col min="6" max="6" width="4.85546875" style="1" customWidth="1"/>
    <col min="7" max="7" width="0.28515625" style="1" customWidth="1"/>
    <col min="8" max="8" width="8" style="1" customWidth="1"/>
    <col min="9" max="9" width="0.28515625" style="1" customWidth="1"/>
    <col min="10" max="10" width="3" style="1" customWidth="1"/>
    <col min="11" max="11" width="0.28515625" style="1" customWidth="1"/>
    <col min="12" max="12" width="2" style="1" hidden="1" customWidth="1"/>
    <col min="13" max="13" width="10.28515625" style="1" customWidth="1"/>
    <col min="14" max="15" width="0.85546875" style="1" hidden="1" customWidth="1"/>
    <col min="16" max="16" width="2.28515625" style="1" customWidth="1"/>
    <col min="17" max="17" width="0.28515625" style="1" customWidth="1"/>
    <col min="18" max="18" width="7" style="1" customWidth="1"/>
    <col min="19" max="19" width="0.28515625" style="1" hidden="1" customWidth="1"/>
    <col min="20" max="20" width="0.85546875" style="1" hidden="1" customWidth="1"/>
    <col min="21" max="21" width="9.140625" style="2" customWidth="1"/>
    <col min="22" max="22" width="2.7109375" style="2" hidden="1" customWidth="1"/>
    <col min="23" max="23" width="4" style="2" customWidth="1"/>
    <col min="24" max="24" width="4.85546875" style="2" customWidth="1"/>
    <col min="25" max="25" width="0.28515625" style="2" customWidth="1"/>
    <col min="26" max="26" width="8.5703125" style="1" customWidth="1"/>
    <col min="27" max="27" width="8.85546875" style="1" customWidth="1"/>
    <col min="28" max="28" width="9.7109375" style="1" customWidth="1"/>
    <col min="29" max="29" width="8.5703125" style="1" customWidth="1"/>
    <col min="30" max="30" width="4.28515625" style="1" customWidth="1"/>
    <col min="31" max="31" width="3.7109375" style="1" customWidth="1"/>
    <col min="32" max="32" width="1" style="1" customWidth="1"/>
    <col min="33" max="33" width="10.140625" style="1" customWidth="1"/>
    <col min="34" max="34" width="9.42578125" style="1" customWidth="1"/>
    <col min="35" max="35" width="10.7109375" style="1" customWidth="1"/>
    <col min="36" max="36" width="0.5703125" style="1" customWidth="1"/>
    <col min="37" max="37" width="0.85546875" style="1" customWidth="1"/>
    <col min="38" max="38" width="2.85546875" style="1" customWidth="1"/>
    <col min="39" max="16384" width="9.140625" style="1"/>
  </cols>
  <sheetData>
    <row r="1" spans="1:38" ht="15.2" customHeight="1">
      <c r="C1" s="256" t="s">
        <v>0</v>
      </c>
      <c r="D1" s="256"/>
      <c r="E1" s="256"/>
    </row>
    <row r="2" spans="1:38" ht="4.5" customHeight="1"/>
    <row r="3" spans="1:38" ht="27.2" customHeight="1">
      <c r="B3" s="257" t="s">
        <v>72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6"/>
    </row>
    <row r="4" spans="1:38" ht="26.45" customHeight="1"/>
    <row r="5" spans="1:38" ht="0.75" customHeight="1">
      <c r="H5" s="258" t="s">
        <v>1</v>
      </c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</row>
    <row r="6" spans="1:38" ht="14.45" customHeight="1">
      <c r="E6" s="256" t="s">
        <v>2</v>
      </c>
      <c r="F6" s="256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</row>
    <row r="7" spans="1:38" ht="0.75" customHeight="1">
      <c r="E7" s="256"/>
      <c r="F7" s="256"/>
    </row>
    <row r="8" spans="1:38" ht="15.2" customHeight="1">
      <c r="E8" s="261" t="s">
        <v>3</v>
      </c>
      <c r="F8" s="261"/>
      <c r="G8" s="261"/>
      <c r="H8" s="261"/>
      <c r="I8" s="261"/>
      <c r="J8" s="261"/>
      <c r="L8" s="262">
        <v>43101</v>
      </c>
      <c r="M8" s="263"/>
      <c r="O8" s="264" t="s">
        <v>4</v>
      </c>
      <c r="P8" s="264"/>
      <c r="Q8" s="264"/>
      <c r="R8" s="264"/>
      <c r="T8" s="262">
        <v>43281</v>
      </c>
      <c r="U8" s="263"/>
      <c r="V8" s="265" t="s">
        <v>5</v>
      </c>
      <c r="W8" s="265"/>
      <c r="X8" s="265"/>
    </row>
    <row r="9" spans="1:38" ht="0.75" customHeight="1"/>
    <row r="10" spans="1:38" ht="15.2" customHeight="1">
      <c r="E10" s="256" t="s">
        <v>6</v>
      </c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R10" s="262">
        <v>43296</v>
      </c>
      <c r="S10" s="263"/>
      <c r="T10" s="263"/>
      <c r="U10" s="263"/>
      <c r="V10" s="263"/>
      <c r="W10" s="263"/>
      <c r="X10" s="263"/>
    </row>
    <row r="11" spans="1:38" ht="9.75" customHeight="1"/>
    <row r="12" spans="1:38" ht="23.45" customHeight="1">
      <c r="A12" s="176"/>
      <c r="B12" s="176"/>
      <c r="C12" s="176"/>
      <c r="D12" s="177"/>
      <c r="E12" s="178" t="s">
        <v>71</v>
      </c>
      <c r="F12" s="179"/>
      <c r="G12" s="179"/>
      <c r="H12" s="179"/>
      <c r="I12" s="179"/>
      <c r="J12" s="179"/>
      <c r="K12" s="179"/>
      <c r="L12" s="180"/>
      <c r="M12" s="190" t="s">
        <v>60</v>
      </c>
      <c r="N12" s="65"/>
      <c r="O12" s="65"/>
      <c r="P12" s="65"/>
      <c r="Q12" s="65"/>
      <c r="R12" s="65"/>
      <c r="S12" s="65"/>
      <c r="T12" s="66"/>
      <c r="U12" s="187" t="s">
        <v>61</v>
      </c>
      <c r="V12" s="188"/>
      <c r="W12" s="188"/>
      <c r="X12" s="188"/>
      <c r="Y12" s="189"/>
      <c r="Z12" s="190" t="s">
        <v>62</v>
      </c>
      <c r="AA12" s="66"/>
      <c r="AB12" s="190" t="s">
        <v>63</v>
      </c>
      <c r="AC12" s="66"/>
      <c r="AD12" s="184" t="s">
        <v>64</v>
      </c>
      <c r="AE12" s="185"/>
      <c r="AF12" s="186"/>
      <c r="AG12" s="190" t="s">
        <v>65</v>
      </c>
      <c r="AH12" s="65"/>
      <c r="AI12" s="65"/>
      <c r="AJ12" s="65"/>
      <c r="AK12" s="65"/>
      <c r="AL12" s="66"/>
    </row>
    <row r="13" spans="1:38" ht="42" customHeight="1">
      <c r="A13" s="176"/>
      <c r="B13" s="176"/>
      <c r="C13" s="176"/>
      <c r="D13" s="177"/>
      <c r="E13" s="181"/>
      <c r="F13" s="182"/>
      <c r="G13" s="182"/>
      <c r="H13" s="182"/>
      <c r="I13" s="182"/>
      <c r="J13" s="182"/>
      <c r="K13" s="182"/>
      <c r="L13" s="183"/>
      <c r="M13" s="167" t="s">
        <v>7</v>
      </c>
      <c r="N13" s="266"/>
      <c r="O13" s="267"/>
      <c r="P13" s="167" t="s">
        <v>67</v>
      </c>
      <c r="Q13" s="65"/>
      <c r="R13" s="65"/>
      <c r="S13" s="65"/>
      <c r="T13" s="66"/>
      <c r="U13" s="194" t="s">
        <v>7</v>
      </c>
      <c r="V13" s="195"/>
      <c r="W13" s="194" t="s">
        <v>68</v>
      </c>
      <c r="X13" s="188"/>
      <c r="Y13" s="189"/>
      <c r="Z13" s="3" t="s">
        <v>7</v>
      </c>
      <c r="AA13" s="4" t="s">
        <v>67</v>
      </c>
      <c r="AB13" s="3" t="s">
        <v>7</v>
      </c>
      <c r="AC13" s="4" t="s">
        <v>67</v>
      </c>
      <c r="AD13" s="5" t="s">
        <v>7</v>
      </c>
      <c r="AE13" s="167" t="s">
        <v>69</v>
      </c>
      <c r="AF13" s="66"/>
      <c r="AG13" s="3" t="s">
        <v>7</v>
      </c>
      <c r="AH13" s="4" t="s">
        <v>69</v>
      </c>
      <c r="AI13" s="3" t="s">
        <v>66</v>
      </c>
      <c r="AJ13" s="167" t="s">
        <v>8</v>
      </c>
      <c r="AK13" s="65"/>
      <c r="AL13" s="66"/>
    </row>
    <row r="14" spans="1:38" ht="0.75" customHeight="1"/>
    <row r="15" spans="1:38" ht="18" customHeight="1">
      <c r="A15" s="176"/>
      <c r="B15" s="176"/>
      <c r="C15" s="176"/>
      <c r="D15" s="6"/>
      <c r="E15" s="246" t="s">
        <v>9</v>
      </c>
      <c r="F15" s="105"/>
      <c r="G15" s="105"/>
      <c r="H15" s="105"/>
      <c r="I15" s="105"/>
      <c r="J15" s="105"/>
      <c r="K15" s="105"/>
      <c r="L15" s="106"/>
      <c r="M15" s="243"/>
      <c r="N15" s="65"/>
      <c r="O15" s="66"/>
      <c r="P15" s="171"/>
      <c r="Q15" s="247"/>
      <c r="R15" s="247"/>
      <c r="S15" s="247"/>
      <c r="T15" s="248"/>
      <c r="U15" s="249"/>
      <c r="V15" s="189"/>
      <c r="W15" s="250"/>
      <c r="X15" s="251"/>
      <c r="Y15" s="252"/>
      <c r="Z15" s="7"/>
      <c r="AA15" s="8"/>
      <c r="AB15" s="7"/>
      <c r="AC15" s="8"/>
      <c r="AD15" s="7"/>
      <c r="AE15" s="171"/>
      <c r="AF15" s="248"/>
      <c r="AG15" s="57"/>
      <c r="AH15" s="41"/>
      <c r="AI15" s="7"/>
      <c r="AJ15" s="171"/>
      <c r="AK15" s="105"/>
      <c r="AL15" s="172"/>
    </row>
    <row r="16" spans="1:38" ht="27" customHeight="1">
      <c r="A16" s="176"/>
      <c r="B16" s="176"/>
      <c r="C16" s="176"/>
      <c r="D16" s="6"/>
      <c r="E16" s="253" t="s">
        <v>10</v>
      </c>
      <c r="F16" s="65"/>
      <c r="G16" s="65"/>
      <c r="H16" s="65"/>
      <c r="I16" s="65"/>
      <c r="J16" s="65"/>
      <c r="K16" s="65"/>
      <c r="L16" s="66"/>
      <c r="M16" s="231">
        <f>M24+M29+M34</f>
        <v>144121458</v>
      </c>
      <c r="N16" s="234"/>
      <c r="O16" s="235"/>
      <c r="P16" s="231">
        <f>P24+P29+P34</f>
        <v>16146828</v>
      </c>
      <c r="Q16" s="232"/>
      <c r="R16" s="232"/>
      <c r="S16" s="232"/>
      <c r="T16" s="233"/>
      <c r="U16" s="236">
        <f>U24+U29+U34+U38</f>
        <v>76022150</v>
      </c>
      <c r="V16" s="239"/>
      <c r="W16" s="254">
        <f>W24+W29+W34</f>
        <v>32216498</v>
      </c>
      <c r="X16" s="255"/>
      <c r="Y16" s="255"/>
      <c r="Z16" s="9">
        <f>Z24+Z29+Z34</f>
        <v>6110000</v>
      </c>
      <c r="AA16" s="10">
        <f>AA24+AA29+AA34</f>
        <v>1797156</v>
      </c>
      <c r="AB16" s="11">
        <f>AB24+AB29+AB34</f>
        <v>0</v>
      </c>
      <c r="AC16" s="10">
        <f>AC24+AC29+AC34</f>
        <v>0</v>
      </c>
      <c r="AD16" s="11">
        <v>0</v>
      </c>
      <c r="AE16" s="231">
        <v>0</v>
      </c>
      <c r="AF16" s="233"/>
      <c r="AG16" s="11">
        <f>M16+U16+Z16+AB16</f>
        <v>226253608</v>
      </c>
      <c r="AH16" s="9">
        <f>P16+W16+AA16+AC16+AE16</f>
        <v>50160482</v>
      </c>
      <c r="AI16" s="9">
        <f>AG16-AH16</f>
        <v>176093126</v>
      </c>
      <c r="AJ16" s="228">
        <f>AH16/AG16*100</f>
        <v>22.17002523999529</v>
      </c>
      <c r="AK16" s="229"/>
      <c r="AL16" s="229"/>
    </row>
    <row r="17" spans="1:38" ht="22.5" customHeight="1">
      <c r="A17" s="176"/>
      <c r="B17" s="176"/>
      <c r="C17" s="176"/>
      <c r="D17" s="6"/>
      <c r="E17" s="230" t="s">
        <v>11</v>
      </c>
      <c r="F17" s="65"/>
      <c r="G17" s="65"/>
      <c r="H17" s="65"/>
      <c r="I17" s="65"/>
      <c r="J17" s="65"/>
      <c r="K17" s="65"/>
      <c r="L17" s="66"/>
      <c r="M17" s="231">
        <f>M48+M52+M60+M64+M66</f>
        <v>63150656</v>
      </c>
      <c r="N17" s="232"/>
      <c r="O17" s="233"/>
      <c r="P17" s="231">
        <f>P48+P52+P60+P64+P66</f>
        <v>11598197</v>
      </c>
      <c r="Q17" s="234"/>
      <c r="R17" s="234"/>
      <c r="S17" s="234"/>
      <c r="T17" s="235"/>
      <c r="U17" s="236">
        <f>U48+U52+U60+U64+U66</f>
        <v>72896150</v>
      </c>
      <c r="V17" s="237"/>
      <c r="W17" s="236">
        <f>W48+W52</f>
        <v>30100234</v>
      </c>
      <c r="X17" s="238"/>
      <c r="Y17" s="239"/>
      <c r="Z17" s="10">
        <f>Z48++Z52+Z60+Z64+Z66</f>
        <v>4560000</v>
      </c>
      <c r="AA17" s="11">
        <f>AA48+AA52</f>
        <v>1042371</v>
      </c>
      <c r="AB17" s="10">
        <f>AB48+AB52+AB60+AB64+AB66</f>
        <v>0</v>
      </c>
      <c r="AC17" s="11">
        <v>0</v>
      </c>
      <c r="AD17" s="10">
        <v>0</v>
      </c>
      <c r="AE17" s="231">
        <v>0</v>
      </c>
      <c r="AF17" s="235"/>
      <c r="AG17" s="10">
        <f>M17+U17+Z17+AB17</f>
        <v>140606806</v>
      </c>
      <c r="AH17" s="10">
        <f>P17+W17+AA17+AC17+AE17</f>
        <v>42740802</v>
      </c>
      <c r="AI17" s="9">
        <f>AG17-AH17</f>
        <v>97866004</v>
      </c>
      <c r="AJ17" s="243">
        <f t="shared" ref="AJ17:AJ20" si="0">AH17/AG17*100</f>
        <v>30.397392001067146</v>
      </c>
      <c r="AK17" s="65"/>
      <c r="AL17" s="66"/>
    </row>
    <row r="18" spans="1:38" ht="15.2" customHeight="1">
      <c r="A18" s="176"/>
      <c r="B18" s="176"/>
      <c r="C18" s="176"/>
      <c r="D18" s="6"/>
      <c r="E18" s="244" t="s">
        <v>12</v>
      </c>
      <c r="F18" s="65"/>
      <c r="G18" s="65"/>
      <c r="H18" s="65"/>
      <c r="I18" s="65"/>
      <c r="J18" s="65"/>
      <c r="K18" s="65"/>
      <c r="L18" s="66"/>
      <c r="M18" s="231"/>
      <c r="N18" s="234"/>
      <c r="O18" s="235"/>
      <c r="P18" s="231"/>
      <c r="Q18" s="232"/>
      <c r="R18" s="232"/>
      <c r="S18" s="232"/>
      <c r="T18" s="233"/>
      <c r="U18" s="236"/>
      <c r="V18" s="239"/>
      <c r="W18" s="236"/>
      <c r="X18" s="245"/>
      <c r="Y18" s="237"/>
      <c r="Z18" s="11"/>
      <c r="AA18" s="10"/>
      <c r="AB18" s="11"/>
      <c r="AC18" s="10"/>
      <c r="AD18" s="11"/>
      <c r="AE18" s="231"/>
      <c r="AF18" s="233"/>
      <c r="AG18" s="11"/>
      <c r="AH18" s="10"/>
      <c r="AI18" s="11"/>
      <c r="AJ18" s="243"/>
      <c r="AK18" s="65"/>
      <c r="AL18" s="66"/>
    </row>
    <row r="19" spans="1:38" ht="30.75" customHeight="1">
      <c r="A19" s="176"/>
      <c r="B19" s="176"/>
      <c r="C19" s="176"/>
      <c r="D19" s="6"/>
      <c r="E19" s="230" t="s">
        <v>13</v>
      </c>
      <c r="F19" s="65"/>
      <c r="G19" s="65"/>
      <c r="H19" s="65"/>
      <c r="I19" s="65"/>
      <c r="J19" s="65"/>
      <c r="K19" s="65"/>
      <c r="L19" s="66"/>
      <c r="M19" s="231">
        <f>M38</f>
        <v>9339252</v>
      </c>
      <c r="N19" s="232"/>
      <c r="O19" s="233"/>
      <c r="P19" s="231">
        <f>P38</f>
        <v>1550478</v>
      </c>
      <c r="Q19" s="234"/>
      <c r="R19" s="234"/>
      <c r="S19" s="234"/>
      <c r="T19" s="235"/>
      <c r="U19" s="236">
        <v>0</v>
      </c>
      <c r="V19" s="237"/>
      <c r="W19" s="236">
        <v>0</v>
      </c>
      <c r="X19" s="238"/>
      <c r="Y19" s="239"/>
      <c r="Z19" s="10">
        <v>0</v>
      </c>
      <c r="AA19" s="11">
        <v>0</v>
      </c>
      <c r="AB19" s="10">
        <f>AB38</f>
        <v>0</v>
      </c>
      <c r="AC19" s="11">
        <v>0</v>
      </c>
      <c r="AD19" s="10">
        <v>0</v>
      </c>
      <c r="AE19" s="231">
        <v>0</v>
      </c>
      <c r="AF19" s="235"/>
      <c r="AG19" s="10">
        <f>M19+U19+Z19+AB19+AD19</f>
        <v>9339252</v>
      </c>
      <c r="AH19" s="11">
        <f>AH38</f>
        <v>1550478</v>
      </c>
      <c r="AI19" s="10">
        <f>AG19-AH19</f>
        <v>7788774</v>
      </c>
      <c r="AJ19" s="243">
        <f t="shared" si="0"/>
        <v>16.601736413151716</v>
      </c>
      <c r="AK19" s="65"/>
      <c r="AL19" s="66"/>
    </row>
    <row r="20" spans="1:38" ht="26.25" customHeight="1">
      <c r="A20" s="176"/>
      <c r="B20" s="176"/>
      <c r="C20" s="176"/>
      <c r="D20" s="6"/>
      <c r="E20" s="268" t="s">
        <v>14</v>
      </c>
      <c r="F20" s="162"/>
      <c r="G20" s="162"/>
      <c r="H20" s="162"/>
      <c r="I20" s="162"/>
      <c r="J20" s="162"/>
      <c r="K20" s="162"/>
      <c r="L20" s="206"/>
      <c r="M20" s="226">
        <f>M69</f>
        <v>90310054</v>
      </c>
      <c r="N20" s="269"/>
      <c r="O20" s="270"/>
      <c r="P20" s="226">
        <f>P69</f>
        <v>4877033</v>
      </c>
      <c r="Q20" s="271"/>
      <c r="R20" s="271"/>
      <c r="S20" s="271"/>
      <c r="T20" s="227"/>
      <c r="U20" s="272">
        <f>U69</f>
        <v>3126000</v>
      </c>
      <c r="V20" s="273"/>
      <c r="W20" s="254">
        <f>W69</f>
        <v>65304</v>
      </c>
      <c r="X20" s="255"/>
      <c r="Y20" s="255"/>
      <c r="Z20" s="9">
        <f>Z69</f>
        <v>1550000</v>
      </c>
      <c r="AA20" s="9">
        <f>AA69</f>
        <v>292379</v>
      </c>
      <c r="AB20" s="38">
        <f>AB69</f>
        <v>0</v>
      </c>
      <c r="AC20" s="9">
        <f>AC69</f>
        <v>0</v>
      </c>
      <c r="AD20" s="38">
        <v>0</v>
      </c>
      <c r="AE20" s="226">
        <v>0</v>
      </c>
      <c r="AF20" s="227"/>
      <c r="AG20" s="38">
        <f>M20+U20+Z20+AB20</f>
        <v>94986054</v>
      </c>
      <c r="AH20" s="9">
        <f>AH69</f>
        <v>5234716</v>
      </c>
      <c r="AI20" s="9">
        <f>AG20-AH20</f>
        <v>89751338</v>
      </c>
      <c r="AJ20" s="228">
        <f t="shared" si="0"/>
        <v>5.5110363885628937</v>
      </c>
      <c r="AK20" s="229"/>
      <c r="AL20" s="229"/>
    </row>
    <row r="21" spans="1:38" s="59" customFormat="1" ht="28.7" customHeight="1">
      <c r="D21" s="60"/>
      <c r="E21" s="242"/>
      <c r="F21" s="242"/>
      <c r="G21" s="242"/>
      <c r="H21" s="242"/>
      <c r="I21" s="242"/>
      <c r="J21" s="242"/>
      <c r="K21" s="242"/>
      <c r="L21" s="242"/>
      <c r="M21" s="241">
        <f>M16+M19</f>
        <v>153460710</v>
      </c>
      <c r="N21" s="242"/>
      <c r="O21" s="242"/>
      <c r="P21" s="241">
        <f>P16+P19</f>
        <v>17697306</v>
      </c>
      <c r="Q21" s="242"/>
      <c r="R21" s="242"/>
      <c r="S21" s="242"/>
      <c r="T21" s="242"/>
      <c r="U21" s="61">
        <f>U16+U19</f>
        <v>76022150</v>
      </c>
      <c r="V21" s="60"/>
      <c r="W21" s="241">
        <f>W16+W19</f>
        <v>32216498</v>
      </c>
      <c r="X21" s="242"/>
      <c r="Y21" s="242"/>
      <c r="Z21" s="61">
        <f t="shared" ref="Z21:AC22" si="1">Z16+Z19</f>
        <v>6110000</v>
      </c>
      <c r="AA21" s="61">
        <f>AA16+AA19</f>
        <v>1797156</v>
      </c>
      <c r="AB21" s="61">
        <f t="shared" si="1"/>
        <v>0</v>
      </c>
      <c r="AC21" s="61">
        <f t="shared" si="1"/>
        <v>0</v>
      </c>
      <c r="AD21" s="60"/>
      <c r="AE21" s="242"/>
      <c r="AF21" s="242"/>
      <c r="AG21" s="61">
        <f t="shared" ref="AG21:AI22" si="2">AG16+AG19</f>
        <v>235592860</v>
      </c>
      <c r="AH21" s="61">
        <f t="shared" si="2"/>
        <v>51710960</v>
      </c>
      <c r="AI21" s="61">
        <f t="shared" si="2"/>
        <v>183881900</v>
      </c>
      <c r="AJ21" s="60"/>
      <c r="AK21" s="60"/>
      <c r="AL21" s="60"/>
    </row>
    <row r="22" spans="1:38" s="59" customFormat="1" ht="28.7" customHeight="1">
      <c r="D22" s="60"/>
      <c r="E22" s="242"/>
      <c r="F22" s="242"/>
      <c r="G22" s="242"/>
      <c r="H22" s="242"/>
      <c r="I22" s="242"/>
      <c r="J22" s="242"/>
      <c r="K22" s="242"/>
      <c r="L22" s="242"/>
      <c r="M22" s="62">
        <f>M17+M20</f>
        <v>153460710</v>
      </c>
      <c r="N22" s="63"/>
      <c r="O22" s="63"/>
      <c r="P22" s="241">
        <f>P17+P20</f>
        <v>16475230</v>
      </c>
      <c r="Q22" s="242"/>
      <c r="R22" s="242"/>
      <c r="S22" s="63"/>
      <c r="T22" s="63"/>
      <c r="U22" s="61">
        <f>U17+U20</f>
        <v>76022150</v>
      </c>
      <c r="V22" s="60"/>
      <c r="W22" s="241">
        <f>W17+W20</f>
        <v>30165538</v>
      </c>
      <c r="X22" s="242"/>
      <c r="Y22" s="242"/>
      <c r="Z22" s="61">
        <f t="shared" si="1"/>
        <v>6110000</v>
      </c>
      <c r="AA22" s="61">
        <f t="shared" si="1"/>
        <v>1334750</v>
      </c>
      <c r="AB22" s="61">
        <f t="shared" si="1"/>
        <v>0</v>
      </c>
      <c r="AC22" s="61">
        <f t="shared" si="1"/>
        <v>0</v>
      </c>
      <c r="AD22" s="60"/>
      <c r="AE22" s="242"/>
      <c r="AF22" s="242"/>
      <c r="AG22" s="61">
        <f t="shared" si="2"/>
        <v>235592860</v>
      </c>
      <c r="AH22" s="61">
        <f t="shared" si="2"/>
        <v>47975518</v>
      </c>
      <c r="AI22" s="61">
        <f t="shared" si="2"/>
        <v>187617342</v>
      </c>
      <c r="AJ22" s="60"/>
      <c r="AK22" s="60"/>
      <c r="AL22" s="60"/>
    </row>
    <row r="23" spans="1:38" s="59" customFormat="1" ht="28.7" customHeight="1">
      <c r="D23" s="60"/>
      <c r="E23" s="242"/>
      <c r="F23" s="242"/>
      <c r="G23" s="242"/>
      <c r="H23" s="242"/>
      <c r="I23" s="242"/>
      <c r="J23" s="242"/>
      <c r="K23" s="242"/>
      <c r="L23" s="242"/>
      <c r="M23" s="62">
        <f>M21-M22</f>
        <v>0</v>
      </c>
      <c r="N23" s="63"/>
      <c r="O23" s="63"/>
      <c r="P23" s="241">
        <f>P21-P22</f>
        <v>1222076</v>
      </c>
      <c r="Q23" s="241"/>
      <c r="R23" s="241"/>
      <c r="S23" s="241">
        <f>S21-S22</f>
        <v>0</v>
      </c>
      <c r="T23" s="241"/>
      <c r="U23" s="241"/>
      <c r="V23" s="60"/>
      <c r="W23" s="241">
        <f>W21-W22</f>
        <v>2050960</v>
      </c>
      <c r="X23" s="242"/>
      <c r="Y23" s="242"/>
      <c r="Z23" s="60"/>
      <c r="AA23" s="61">
        <f>AA21-AA22</f>
        <v>462406</v>
      </c>
      <c r="AB23" s="61">
        <f>AB21-AB22</f>
        <v>0</v>
      </c>
      <c r="AC23" s="61">
        <f>AC21-AC22</f>
        <v>0</v>
      </c>
      <c r="AD23" s="60"/>
      <c r="AE23" s="60"/>
      <c r="AF23" s="60"/>
      <c r="AG23" s="61">
        <f>AG21-AG22</f>
        <v>0</v>
      </c>
      <c r="AH23" s="61">
        <f>AH21-AH22</f>
        <v>3735442</v>
      </c>
      <c r="AI23" s="61">
        <f>AI21-AI22</f>
        <v>-3735442</v>
      </c>
      <c r="AJ23" s="60"/>
      <c r="AK23" s="60"/>
      <c r="AL23" s="60"/>
    </row>
    <row r="24" spans="1:38" ht="15.2" customHeight="1">
      <c r="A24" s="161">
        <v>71</v>
      </c>
      <c r="B24" s="162"/>
      <c r="C24" s="206"/>
      <c r="D24" s="18" t="s">
        <v>15</v>
      </c>
      <c r="E24" s="161" t="s">
        <v>16</v>
      </c>
      <c r="F24" s="165"/>
      <c r="G24" s="165"/>
      <c r="H24" s="165"/>
      <c r="I24" s="165"/>
      <c r="J24" s="165"/>
      <c r="K24" s="165"/>
      <c r="L24" s="224"/>
      <c r="M24" s="219">
        <f>M25+M26+M27+M28</f>
        <v>42667000</v>
      </c>
      <c r="N24" s="216"/>
      <c r="O24" s="221"/>
      <c r="P24" s="219">
        <f>P25+P26+P27+P28</f>
        <v>7827469</v>
      </c>
      <c r="Q24" s="97"/>
      <c r="R24" s="97"/>
      <c r="S24" s="97"/>
      <c r="T24" s="220"/>
      <c r="U24" s="222">
        <v>0</v>
      </c>
      <c r="V24" s="225"/>
      <c r="W24" s="222">
        <v>0</v>
      </c>
      <c r="X24" s="99"/>
      <c r="Y24" s="223"/>
      <c r="Z24" s="15">
        <v>0</v>
      </c>
      <c r="AA24" s="56">
        <v>0</v>
      </c>
      <c r="AB24" s="15">
        <v>0</v>
      </c>
      <c r="AC24" s="56">
        <v>0</v>
      </c>
      <c r="AD24" s="15">
        <v>0</v>
      </c>
      <c r="AE24" s="219">
        <v>0</v>
      </c>
      <c r="AF24" s="220"/>
      <c r="AG24" s="15">
        <f>M24+U24+Z24+AB24</f>
        <v>42667000</v>
      </c>
      <c r="AH24" s="15">
        <f>AH25+AH26+AH27+AH28</f>
        <v>7827469</v>
      </c>
      <c r="AI24" s="15">
        <f>AG24-AH24</f>
        <v>34839531</v>
      </c>
      <c r="AJ24" s="205">
        <f>AH24/AG24*100</f>
        <v>18.345487144631683</v>
      </c>
      <c r="AK24" s="162"/>
      <c r="AL24" s="206"/>
    </row>
    <row r="25" spans="1:38" ht="15.2" customHeight="1">
      <c r="A25" s="161"/>
      <c r="B25" s="162"/>
      <c r="C25" s="206"/>
      <c r="D25" s="16">
        <v>711</v>
      </c>
      <c r="E25" s="161" t="s">
        <v>17</v>
      </c>
      <c r="F25" s="162"/>
      <c r="G25" s="162"/>
      <c r="H25" s="162"/>
      <c r="I25" s="162"/>
      <c r="J25" s="162"/>
      <c r="K25" s="162"/>
      <c r="L25" s="206"/>
      <c r="M25" s="219">
        <v>1650000</v>
      </c>
      <c r="N25" s="97"/>
      <c r="O25" s="220"/>
      <c r="P25" s="219">
        <v>562132</v>
      </c>
      <c r="Q25" s="216"/>
      <c r="R25" s="216"/>
      <c r="S25" s="216"/>
      <c r="T25" s="221"/>
      <c r="U25" s="222">
        <v>0</v>
      </c>
      <c r="V25" s="223"/>
      <c r="W25" s="222">
        <v>0</v>
      </c>
      <c r="X25" s="240"/>
      <c r="Y25" s="225"/>
      <c r="Z25" s="17">
        <v>0</v>
      </c>
      <c r="AA25" s="15">
        <v>0</v>
      </c>
      <c r="AB25" s="17">
        <v>0</v>
      </c>
      <c r="AC25" s="15">
        <v>0</v>
      </c>
      <c r="AD25" s="17">
        <v>0</v>
      </c>
      <c r="AE25" s="219">
        <v>0</v>
      </c>
      <c r="AF25" s="221"/>
      <c r="AG25" s="15">
        <f t="shared" ref="AG25:AG36" si="3">M25+U25+Z25+AB25</f>
        <v>1650000</v>
      </c>
      <c r="AH25" s="15">
        <f t="shared" ref="AH25:AH28" si="4">P25</f>
        <v>562132</v>
      </c>
      <c r="AI25" s="15">
        <v>814828</v>
      </c>
      <c r="AJ25" s="205">
        <f t="shared" ref="AJ25:AJ36" si="5">AH25/AG25*100</f>
        <v>34.068606060606058</v>
      </c>
      <c r="AK25" s="162"/>
      <c r="AL25" s="206"/>
    </row>
    <row r="26" spans="1:38" ht="15.2" customHeight="1">
      <c r="A26" s="161"/>
      <c r="B26" s="162"/>
      <c r="C26" s="206"/>
      <c r="D26" s="18">
        <v>713</v>
      </c>
      <c r="E26" s="161" t="s">
        <v>18</v>
      </c>
      <c r="F26" s="165"/>
      <c r="G26" s="165"/>
      <c r="H26" s="165"/>
      <c r="I26" s="165"/>
      <c r="J26" s="165"/>
      <c r="K26" s="165"/>
      <c r="L26" s="224"/>
      <c r="M26" s="219">
        <v>10600000</v>
      </c>
      <c r="N26" s="216"/>
      <c r="O26" s="221"/>
      <c r="P26" s="219">
        <v>3475378</v>
      </c>
      <c r="Q26" s="97"/>
      <c r="R26" s="97"/>
      <c r="S26" s="97"/>
      <c r="T26" s="220"/>
      <c r="U26" s="222">
        <v>0</v>
      </c>
      <c r="V26" s="225"/>
      <c r="W26" s="222">
        <v>0</v>
      </c>
      <c r="X26" s="99"/>
      <c r="Y26" s="223"/>
      <c r="Z26" s="15">
        <v>0</v>
      </c>
      <c r="AA26" s="56">
        <v>0</v>
      </c>
      <c r="AB26" s="15">
        <v>0</v>
      </c>
      <c r="AC26" s="56">
        <v>0</v>
      </c>
      <c r="AD26" s="15">
        <v>0</v>
      </c>
      <c r="AE26" s="219">
        <v>0</v>
      </c>
      <c r="AF26" s="220"/>
      <c r="AG26" s="15">
        <f t="shared" si="3"/>
        <v>10600000</v>
      </c>
      <c r="AH26" s="56">
        <f t="shared" si="4"/>
        <v>3475378</v>
      </c>
      <c r="AI26" s="15">
        <v>9523831</v>
      </c>
      <c r="AJ26" s="205">
        <f t="shared" si="5"/>
        <v>32.786584905660376</v>
      </c>
      <c r="AK26" s="162"/>
      <c r="AL26" s="206"/>
    </row>
    <row r="27" spans="1:38" ht="15.2" customHeight="1">
      <c r="A27" s="161"/>
      <c r="B27" s="162"/>
      <c r="C27" s="206"/>
      <c r="D27" s="40">
        <v>717</v>
      </c>
      <c r="E27" s="161" t="s">
        <v>19</v>
      </c>
      <c r="F27" s="162"/>
      <c r="G27" s="162"/>
      <c r="H27" s="162"/>
      <c r="I27" s="162"/>
      <c r="J27" s="162"/>
      <c r="K27" s="162"/>
      <c r="L27" s="206"/>
      <c r="M27" s="219">
        <v>30217000</v>
      </c>
      <c r="N27" s="97"/>
      <c r="O27" s="220"/>
      <c r="P27" s="219">
        <v>3789959</v>
      </c>
      <c r="Q27" s="216"/>
      <c r="R27" s="216"/>
      <c r="S27" s="216"/>
      <c r="T27" s="221"/>
      <c r="U27" s="222">
        <v>0</v>
      </c>
      <c r="V27" s="223"/>
      <c r="W27" s="84">
        <v>0</v>
      </c>
      <c r="X27" s="85"/>
      <c r="Y27" s="85"/>
      <c r="Z27" s="15">
        <v>0</v>
      </c>
      <c r="AA27" s="15">
        <v>0</v>
      </c>
      <c r="AB27" s="39">
        <v>0</v>
      </c>
      <c r="AC27" s="15">
        <v>0</v>
      </c>
      <c r="AD27" s="39">
        <v>0</v>
      </c>
      <c r="AE27" s="219">
        <v>0</v>
      </c>
      <c r="AF27" s="221"/>
      <c r="AG27" s="15">
        <f t="shared" si="3"/>
        <v>30217000</v>
      </c>
      <c r="AH27" s="15">
        <f t="shared" si="4"/>
        <v>3789959</v>
      </c>
      <c r="AI27" s="15">
        <v>16076723</v>
      </c>
      <c r="AJ27" s="205">
        <f t="shared" si="5"/>
        <v>12.542472780223054</v>
      </c>
      <c r="AK27" s="162"/>
      <c r="AL27" s="206"/>
    </row>
    <row r="28" spans="1:38" ht="21" customHeight="1">
      <c r="A28" s="197"/>
      <c r="B28" s="105"/>
      <c r="C28" s="106"/>
      <c r="D28" s="18">
        <v>718</v>
      </c>
      <c r="E28" s="198" t="s">
        <v>20</v>
      </c>
      <c r="F28" s="199"/>
      <c r="G28" s="199"/>
      <c r="H28" s="199"/>
      <c r="I28" s="199"/>
      <c r="J28" s="199"/>
      <c r="K28" s="199"/>
      <c r="L28" s="200"/>
      <c r="M28" s="95">
        <v>200000</v>
      </c>
      <c r="N28" s="216"/>
      <c r="O28" s="217"/>
      <c r="P28" s="78">
        <v>0</v>
      </c>
      <c r="Q28" s="201"/>
      <c r="R28" s="201"/>
      <c r="S28" s="201"/>
      <c r="T28" s="196"/>
      <c r="U28" s="98">
        <v>0</v>
      </c>
      <c r="V28" s="218"/>
      <c r="W28" s="212">
        <v>0</v>
      </c>
      <c r="X28" s="214"/>
      <c r="Y28" s="215"/>
      <c r="Z28" s="15">
        <v>0</v>
      </c>
      <c r="AA28" s="20">
        <v>0</v>
      </c>
      <c r="AB28" s="15">
        <v>0</v>
      </c>
      <c r="AC28" s="20">
        <v>0</v>
      </c>
      <c r="AD28" s="15">
        <v>0</v>
      </c>
      <c r="AE28" s="158">
        <v>0</v>
      </c>
      <c r="AF28" s="207"/>
      <c r="AG28" s="15">
        <f t="shared" si="3"/>
        <v>200000</v>
      </c>
      <c r="AH28" s="14">
        <f t="shared" si="4"/>
        <v>0</v>
      </c>
      <c r="AI28" s="15">
        <v>150000</v>
      </c>
      <c r="AJ28" s="205">
        <f t="shared" si="5"/>
        <v>0</v>
      </c>
      <c r="AK28" s="162"/>
      <c r="AL28" s="206"/>
    </row>
    <row r="29" spans="1:38" ht="15.2" customHeight="1">
      <c r="A29" s="164">
        <v>72</v>
      </c>
      <c r="B29" s="162"/>
      <c r="C29" s="163"/>
      <c r="D29" s="21" t="s">
        <v>15</v>
      </c>
      <c r="E29" s="164" t="s">
        <v>21</v>
      </c>
      <c r="F29" s="162"/>
      <c r="G29" s="162"/>
      <c r="H29" s="162"/>
      <c r="I29" s="162"/>
      <c r="J29" s="162"/>
      <c r="K29" s="162"/>
      <c r="L29" s="163"/>
      <c r="M29" s="158">
        <f>M30+M31+M32+M33</f>
        <v>8276098</v>
      </c>
      <c r="N29" s="211"/>
      <c r="O29" s="207"/>
      <c r="P29" s="95">
        <f>P31+P32+P33</f>
        <v>464582</v>
      </c>
      <c r="Q29" s="216"/>
      <c r="R29" s="216"/>
      <c r="S29" s="216"/>
      <c r="T29" s="217"/>
      <c r="U29" s="212">
        <v>0</v>
      </c>
      <c r="V29" s="215"/>
      <c r="W29" s="84">
        <v>0</v>
      </c>
      <c r="X29" s="85"/>
      <c r="Y29" s="85"/>
      <c r="Z29" s="15">
        <f>Z30+Z31+Z32+Z33</f>
        <v>6110000</v>
      </c>
      <c r="AA29" s="15">
        <f>AA30+AA31+AA32+AA33</f>
        <v>1797156</v>
      </c>
      <c r="AB29" s="20">
        <v>0</v>
      </c>
      <c r="AC29" s="22">
        <v>0</v>
      </c>
      <c r="AD29" s="20">
        <v>0</v>
      </c>
      <c r="AE29" s="158">
        <v>0</v>
      </c>
      <c r="AF29" s="160"/>
      <c r="AG29" s="15">
        <f t="shared" si="3"/>
        <v>14386098</v>
      </c>
      <c r="AH29" s="22">
        <f>AH30+AH31+AH32+AH33</f>
        <v>2261738</v>
      </c>
      <c r="AI29" s="20">
        <v>7119614</v>
      </c>
      <c r="AJ29" s="205">
        <f t="shared" si="5"/>
        <v>15.721691872250556</v>
      </c>
      <c r="AK29" s="162"/>
      <c r="AL29" s="206"/>
    </row>
    <row r="30" spans="1:38" ht="15.2" customHeight="1">
      <c r="A30" s="23"/>
      <c r="B30" s="24"/>
      <c r="C30" s="25"/>
      <c r="D30" s="21">
        <v>721</v>
      </c>
      <c r="E30" s="274" t="s">
        <v>56</v>
      </c>
      <c r="F30" s="275"/>
      <c r="G30" s="275"/>
      <c r="H30" s="275"/>
      <c r="I30" s="275"/>
      <c r="J30" s="275"/>
      <c r="K30" s="275"/>
      <c r="L30" s="276"/>
      <c r="M30" s="158">
        <v>0</v>
      </c>
      <c r="N30" s="211"/>
      <c r="O30" s="207"/>
      <c r="P30" s="158">
        <v>0</v>
      </c>
      <c r="Q30" s="211"/>
      <c r="R30" s="211"/>
      <c r="S30" s="211"/>
      <c r="T30" s="207"/>
      <c r="U30" s="212">
        <v>0</v>
      </c>
      <c r="V30" s="215"/>
      <c r="W30" s="212">
        <v>0</v>
      </c>
      <c r="X30" s="214"/>
      <c r="Y30" s="279"/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77">
        <v>0</v>
      </c>
      <c r="AF30" s="278"/>
      <c r="AG30" s="15">
        <f t="shared" si="3"/>
        <v>0</v>
      </c>
      <c r="AH30" s="26">
        <f>AN360+AC30+AE30</f>
        <v>0</v>
      </c>
      <c r="AI30" s="26">
        <v>0</v>
      </c>
      <c r="AJ30" s="205" t="e">
        <f t="shared" si="5"/>
        <v>#DIV/0!</v>
      </c>
      <c r="AK30" s="162"/>
      <c r="AL30" s="206"/>
    </row>
    <row r="31" spans="1:38" ht="15.2" customHeight="1">
      <c r="A31" s="208"/>
      <c r="B31" s="102"/>
      <c r="C31" s="103"/>
      <c r="D31" s="27">
        <v>722</v>
      </c>
      <c r="E31" s="157" t="s">
        <v>22</v>
      </c>
      <c r="F31" s="209"/>
      <c r="G31" s="209"/>
      <c r="H31" s="209"/>
      <c r="I31" s="209"/>
      <c r="J31" s="209"/>
      <c r="K31" s="209"/>
      <c r="L31" s="210"/>
      <c r="M31" s="158">
        <v>700000</v>
      </c>
      <c r="N31" s="159"/>
      <c r="O31" s="160"/>
      <c r="P31" s="158">
        <v>189489</v>
      </c>
      <c r="Q31" s="211"/>
      <c r="R31" s="211"/>
      <c r="S31" s="211"/>
      <c r="T31" s="207"/>
      <c r="U31" s="212">
        <v>0</v>
      </c>
      <c r="V31" s="213"/>
      <c r="W31" s="212">
        <v>0</v>
      </c>
      <c r="X31" s="214"/>
      <c r="Y31" s="215"/>
      <c r="Z31" s="22">
        <v>0</v>
      </c>
      <c r="AA31" s="20">
        <v>0</v>
      </c>
      <c r="AB31" s="22">
        <v>0</v>
      </c>
      <c r="AC31" s="20">
        <v>0</v>
      </c>
      <c r="AD31" s="22">
        <v>0</v>
      </c>
      <c r="AE31" s="158">
        <v>0</v>
      </c>
      <c r="AF31" s="207"/>
      <c r="AG31" s="15">
        <f t="shared" si="3"/>
        <v>700000</v>
      </c>
      <c r="AH31" s="26">
        <f t="shared" ref="AH31:AH33" si="6">P31+W31+AA31+AC31+AE31</f>
        <v>189489</v>
      </c>
      <c r="AI31" s="22">
        <v>665091</v>
      </c>
      <c r="AJ31" s="205">
        <f t="shared" si="5"/>
        <v>27.069857142857146</v>
      </c>
      <c r="AK31" s="162"/>
      <c r="AL31" s="206"/>
    </row>
    <row r="32" spans="1:38" ht="15.2" customHeight="1">
      <c r="A32" s="157"/>
      <c r="B32" s="102"/>
      <c r="C32" s="103"/>
      <c r="D32" s="21">
        <v>723</v>
      </c>
      <c r="E32" s="157" t="s">
        <v>23</v>
      </c>
      <c r="F32" s="102"/>
      <c r="G32" s="102"/>
      <c r="H32" s="102"/>
      <c r="I32" s="102"/>
      <c r="J32" s="102"/>
      <c r="K32" s="102"/>
      <c r="L32" s="103"/>
      <c r="M32" s="158">
        <v>0</v>
      </c>
      <c r="N32" s="211"/>
      <c r="O32" s="207"/>
      <c r="P32" s="158">
        <v>0</v>
      </c>
      <c r="Q32" s="159"/>
      <c r="R32" s="159"/>
      <c r="S32" s="159"/>
      <c r="T32" s="160"/>
      <c r="U32" s="212">
        <v>0</v>
      </c>
      <c r="V32" s="215"/>
      <c r="W32" s="84">
        <v>0</v>
      </c>
      <c r="X32" s="85"/>
      <c r="Y32" s="85"/>
      <c r="Z32" s="15">
        <v>5210000</v>
      </c>
      <c r="AA32" s="22">
        <v>1557556</v>
      </c>
      <c r="AB32" s="20">
        <v>0</v>
      </c>
      <c r="AC32" s="22">
        <v>0</v>
      </c>
      <c r="AD32" s="20">
        <v>0</v>
      </c>
      <c r="AE32" s="158">
        <v>0</v>
      </c>
      <c r="AF32" s="160"/>
      <c r="AG32" s="15">
        <f t="shared" si="3"/>
        <v>5210000</v>
      </c>
      <c r="AH32" s="26">
        <f t="shared" si="6"/>
        <v>1557556</v>
      </c>
      <c r="AI32" s="20">
        <v>5212000</v>
      </c>
      <c r="AJ32" s="205">
        <f t="shared" si="5"/>
        <v>29.895508637236084</v>
      </c>
      <c r="AK32" s="162"/>
      <c r="AL32" s="206"/>
    </row>
    <row r="33" spans="1:40" ht="15.2" customHeight="1">
      <c r="A33" s="208"/>
      <c r="B33" s="102"/>
      <c r="C33" s="103"/>
      <c r="D33" s="27">
        <v>725</v>
      </c>
      <c r="E33" s="157" t="s">
        <v>24</v>
      </c>
      <c r="F33" s="209"/>
      <c r="G33" s="209"/>
      <c r="H33" s="209"/>
      <c r="I33" s="209"/>
      <c r="J33" s="209"/>
      <c r="K33" s="209"/>
      <c r="L33" s="210"/>
      <c r="M33" s="158">
        <v>7576098</v>
      </c>
      <c r="N33" s="159"/>
      <c r="O33" s="160"/>
      <c r="P33" s="158">
        <v>275093</v>
      </c>
      <c r="Q33" s="211"/>
      <c r="R33" s="211"/>
      <c r="S33" s="211"/>
      <c r="T33" s="207"/>
      <c r="U33" s="212">
        <v>0</v>
      </c>
      <c r="V33" s="213"/>
      <c r="W33" s="212">
        <v>0</v>
      </c>
      <c r="X33" s="214"/>
      <c r="Y33" s="215"/>
      <c r="Z33" s="22">
        <v>900000</v>
      </c>
      <c r="AA33" s="20">
        <v>239600</v>
      </c>
      <c r="AB33" s="22">
        <v>0</v>
      </c>
      <c r="AC33" s="20">
        <v>0</v>
      </c>
      <c r="AD33" s="22">
        <v>0</v>
      </c>
      <c r="AE33" s="158">
        <v>0</v>
      </c>
      <c r="AF33" s="207"/>
      <c r="AG33" s="15">
        <f t="shared" si="3"/>
        <v>8476098</v>
      </c>
      <c r="AH33" s="26">
        <f t="shared" si="6"/>
        <v>514693</v>
      </c>
      <c r="AI33" s="22">
        <v>1242523</v>
      </c>
      <c r="AJ33" s="205">
        <f t="shared" si="5"/>
        <v>6.0722870358506942</v>
      </c>
      <c r="AK33" s="162"/>
      <c r="AL33" s="206"/>
    </row>
    <row r="34" spans="1:40" ht="15.2" customHeight="1">
      <c r="A34" s="157">
        <v>74</v>
      </c>
      <c r="B34" s="102"/>
      <c r="C34" s="103"/>
      <c r="D34" s="19" t="s">
        <v>15</v>
      </c>
      <c r="E34" s="157" t="s">
        <v>25</v>
      </c>
      <c r="F34" s="102"/>
      <c r="G34" s="102"/>
      <c r="H34" s="102"/>
      <c r="I34" s="102"/>
      <c r="J34" s="102"/>
      <c r="K34" s="102"/>
      <c r="L34" s="103"/>
      <c r="M34" s="78">
        <f>M35+M36</f>
        <v>93178360</v>
      </c>
      <c r="N34" s="201"/>
      <c r="O34" s="196"/>
      <c r="P34" s="158">
        <f>P35+P36</f>
        <v>7854777</v>
      </c>
      <c r="Q34" s="159"/>
      <c r="R34" s="159"/>
      <c r="S34" s="159"/>
      <c r="T34" s="160"/>
      <c r="U34" s="202">
        <f>U35+U36</f>
        <v>76022150</v>
      </c>
      <c r="V34" s="204"/>
      <c r="W34" s="84">
        <f>W35</f>
        <v>32216498</v>
      </c>
      <c r="X34" s="85"/>
      <c r="Y34" s="85"/>
      <c r="Z34" s="15">
        <v>0</v>
      </c>
      <c r="AA34" s="22">
        <v>0</v>
      </c>
      <c r="AB34" s="14">
        <f>AB35+AB36</f>
        <v>0</v>
      </c>
      <c r="AC34" s="22">
        <f>AC35+AC36</f>
        <v>0</v>
      </c>
      <c r="AD34" s="14">
        <v>0</v>
      </c>
      <c r="AE34" s="158">
        <v>0</v>
      </c>
      <c r="AF34" s="160"/>
      <c r="AG34" s="15">
        <f t="shared" si="3"/>
        <v>169200510</v>
      </c>
      <c r="AH34" s="22">
        <f>P34+W34+AC34</f>
        <v>40071275</v>
      </c>
      <c r="AI34" s="14">
        <f>AG34-AH34</f>
        <v>129129235</v>
      </c>
      <c r="AJ34" s="205">
        <f t="shared" si="5"/>
        <v>23.682715258955188</v>
      </c>
      <c r="AK34" s="162"/>
      <c r="AL34" s="206"/>
    </row>
    <row r="35" spans="1:40" ht="15.2" customHeight="1">
      <c r="A35" s="197"/>
      <c r="B35" s="105"/>
      <c r="C35" s="106"/>
      <c r="D35" s="12">
        <v>741</v>
      </c>
      <c r="E35" s="198" t="s">
        <v>26</v>
      </c>
      <c r="F35" s="199"/>
      <c r="G35" s="199"/>
      <c r="H35" s="199"/>
      <c r="I35" s="199"/>
      <c r="J35" s="199"/>
      <c r="K35" s="199"/>
      <c r="L35" s="200"/>
      <c r="M35" s="67">
        <v>93178360</v>
      </c>
      <c r="N35" s="68"/>
      <c r="O35" s="81"/>
      <c r="P35" s="78">
        <v>7854777</v>
      </c>
      <c r="Q35" s="201"/>
      <c r="R35" s="201"/>
      <c r="S35" s="201"/>
      <c r="T35" s="196"/>
      <c r="U35" s="82">
        <v>76022150</v>
      </c>
      <c r="V35" s="89"/>
      <c r="W35" s="202">
        <v>32216498</v>
      </c>
      <c r="X35" s="203"/>
      <c r="Y35" s="204"/>
      <c r="Z35" s="13">
        <v>0</v>
      </c>
      <c r="AA35" s="14">
        <v>0</v>
      </c>
      <c r="AB35" s="13">
        <v>0</v>
      </c>
      <c r="AC35" s="14">
        <v>0</v>
      </c>
      <c r="AD35" s="13">
        <v>0</v>
      </c>
      <c r="AE35" s="78">
        <v>0</v>
      </c>
      <c r="AF35" s="196"/>
      <c r="AG35" s="15">
        <f t="shared" si="3"/>
        <v>169200510</v>
      </c>
      <c r="AH35" s="14">
        <f>P35+W35+AA35+AC35+AE35</f>
        <v>40071275</v>
      </c>
      <c r="AI35" s="13">
        <f>AG35-AH35</f>
        <v>129129235</v>
      </c>
      <c r="AJ35" s="205">
        <f t="shared" si="5"/>
        <v>23.682715258955188</v>
      </c>
      <c r="AK35" s="162"/>
      <c r="AL35" s="206"/>
    </row>
    <row r="36" spans="1:40" ht="15.2" customHeight="1">
      <c r="A36" s="64"/>
      <c r="B36" s="65"/>
      <c r="C36" s="66"/>
      <c r="D36" s="23">
        <v>742</v>
      </c>
      <c r="E36" s="64" t="s">
        <v>27</v>
      </c>
      <c r="F36" s="65"/>
      <c r="G36" s="65"/>
      <c r="H36" s="65"/>
      <c r="I36" s="65"/>
      <c r="J36" s="65"/>
      <c r="K36" s="65"/>
      <c r="L36" s="66"/>
      <c r="M36" s="95">
        <v>0</v>
      </c>
      <c r="N36" s="97"/>
      <c r="O36" s="96"/>
      <c r="P36" s="67">
        <v>0</v>
      </c>
      <c r="Q36" s="68"/>
      <c r="R36" s="68"/>
      <c r="S36" s="68"/>
      <c r="T36" s="81"/>
      <c r="U36" s="98">
        <v>0</v>
      </c>
      <c r="V36" s="100"/>
      <c r="W36" s="82">
        <v>0</v>
      </c>
      <c r="X36" s="168"/>
      <c r="Y36" s="89"/>
      <c r="Z36" s="28">
        <v>0</v>
      </c>
      <c r="AA36" s="13">
        <v>0</v>
      </c>
      <c r="AB36" s="28">
        <v>0</v>
      </c>
      <c r="AC36" s="13">
        <v>0</v>
      </c>
      <c r="AD36" s="28">
        <v>0</v>
      </c>
      <c r="AE36" s="67">
        <v>0</v>
      </c>
      <c r="AF36" s="81"/>
      <c r="AG36" s="15">
        <f t="shared" si="3"/>
        <v>0</v>
      </c>
      <c r="AH36" s="13">
        <f>P36+W36+AA36+AC36+AE36</f>
        <v>0</v>
      </c>
      <c r="AI36" s="13">
        <f>AG36-AH36</f>
        <v>0</v>
      </c>
      <c r="AJ36" s="205" t="e">
        <f t="shared" si="5"/>
        <v>#DIV/0!</v>
      </c>
      <c r="AK36" s="162"/>
      <c r="AL36" s="206"/>
    </row>
    <row r="37" spans="1:40" ht="15.2" customHeight="1">
      <c r="M37" s="29"/>
      <c r="N37" s="29"/>
      <c r="O37" s="29"/>
      <c r="P37" s="29"/>
      <c r="Q37" s="29"/>
      <c r="R37" s="29"/>
      <c r="S37" s="29"/>
      <c r="T37" s="29"/>
      <c r="U37" s="30"/>
      <c r="V37" s="30"/>
      <c r="W37" s="30"/>
      <c r="X37" s="30"/>
      <c r="Y37" s="30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1:40" ht="15.2" customHeight="1">
      <c r="A38" s="197">
        <v>73</v>
      </c>
      <c r="B38" s="105"/>
      <c r="C38" s="106"/>
      <c r="D38" s="12" t="s">
        <v>15</v>
      </c>
      <c r="E38" s="198" t="s">
        <v>28</v>
      </c>
      <c r="F38" s="199"/>
      <c r="G38" s="199"/>
      <c r="H38" s="199"/>
      <c r="I38" s="199"/>
      <c r="J38" s="199"/>
      <c r="K38" s="199"/>
      <c r="L38" s="200"/>
      <c r="M38" s="67">
        <f>M39+M40</f>
        <v>9339252</v>
      </c>
      <c r="N38" s="68"/>
      <c r="O38" s="81"/>
      <c r="P38" s="78">
        <f>P39+P40</f>
        <v>1550478</v>
      </c>
      <c r="Q38" s="201"/>
      <c r="R38" s="201"/>
      <c r="S38" s="201"/>
      <c r="T38" s="196"/>
      <c r="U38" s="82">
        <v>0</v>
      </c>
      <c r="V38" s="89"/>
      <c r="W38" s="202">
        <v>0</v>
      </c>
      <c r="X38" s="203"/>
      <c r="Y38" s="204"/>
      <c r="Z38" s="13">
        <v>0</v>
      </c>
      <c r="AA38" s="14">
        <f>AA39+AA40</f>
        <v>0</v>
      </c>
      <c r="AB38" s="13">
        <v>0</v>
      </c>
      <c r="AC38" s="14">
        <v>0</v>
      </c>
      <c r="AD38" s="13">
        <v>0</v>
      </c>
      <c r="AE38" s="78">
        <v>0</v>
      </c>
      <c r="AF38" s="196"/>
      <c r="AG38" s="13">
        <f>M38+U38+Z38+AB38+AD38</f>
        <v>9339252</v>
      </c>
      <c r="AH38" s="15">
        <f>P38+W38+AA38+AC38+AE38</f>
        <v>1550478</v>
      </c>
      <c r="AI38" s="13">
        <f>AG38-AH38</f>
        <v>7788774</v>
      </c>
      <c r="AJ38" s="171">
        <f>AH38/AG38*100</f>
        <v>16.601736413151716</v>
      </c>
      <c r="AK38" s="105"/>
      <c r="AL38" s="172"/>
    </row>
    <row r="39" spans="1:40" ht="15.2" customHeight="1">
      <c r="A39" s="64"/>
      <c r="B39" s="65"/>
      <c r="C39" s="66"/>
      <c r="D39" s="16">
        <v>731</v>
      </c>
      <c r="E39" s="64" t="s">
        <v>29</v>
      </c>
      <c r="F39" s="65"/>
      <c r="G39" s="65"/>
      <c r="H39" s="65"/>
      <c r="I39" s="65"/>
      <c r="J39" s="65"/>
      <c r="K39" s="65"/>
      <c r="L39" s="66"/>
      <c r="M39" s="67">
        <v>0</v>
      </c>
      <c r="N39" s="80"/>
      <c r="O39" s="79"/>
      <c r="P39" s="67">
        <v>0</v>
      </c>
      <c r="Q39" s="68"/>
      <c r="R39" s="68"/>
      <c r="S39" s="68"/>
      <c r="T39" s="81"/>
      <c r="U39" s="82">
        <v>0</v>
      </c>
      <c r="V39" s="83"/>
      <c r="W39" s="82">
        <v>0</v>
      </c>
      <c r="X39" s="168"/>
      <c r="Y39" s="89"/>
      <c r="Z39" s="17">
        <v>0</v>
      </c>
      <c r="AA39" s="13">
        <v>0</v>
      </c>
      <c r="AB39" s="17">
        <v>0</v>
      </c>
      <c r="AC39" s="13">
        <v>0</v>
      </c>
      <c r="AD39" s="17">
        <v>0</v>
      </c>
      <c r="AE39" s="67">
        <v>0</v>
      </c>
      <c r="AF39" s="81"/>
      <c r="AG39" s="13">
        <f t="shared" ref="AG39:AG40" si="7">M39+U39+Z39+AB39+AD39</f>
        <v>0</v>
      </c>
      <c r="AH39" s="15">
        <f t="shared" ref="AH39:AH40" si="8">P39+W39+AA39+AC39+AE39</f>
        <v>0</v>
      </c>
      <c r="AI39" s="13">
        <f t="shared" ref="AI39:AI40" si="9">AG39-AH39</f>
        <v>0</v>
      </c>
      <c r="AJ39" s="171" t="e">
        <f t="shared" ref="AJ39:AJ40" si="10">AH39/AG39*100</f>
        <v>#DIV/0!</v>
      </c>
      <c r="AK39" s="105"/>
      <c r="AL39" s="172"/>
    </row>
    <row r="40" spans="1:40" ht="15.2" customHeight="1">
      <c r="A40" s="86"/>
      <c r="B40" s="65"/>
      <c r="C40" s="66"/>
      <c r="D40" s="12">
        <v>733</v>
      </c>
      <c r="E40" s="64" t="s">
        <v>30</v>
      </c>
      <c r="F40" s="87"/>
      <c r="G40" s="87"/>
      <c r="H40" s="87"/>
      <c r="I40" s="87"/>
      <c r="J40" s="87"/>
      <c r="K40" s="87"/>
      <c r="L40" s="88"/>
      <c r="M40" s="67">
        <v>9339252</v>
      </c>
      <c r="N40" s="68"/>
      <c r="O40" s="81"/>
      <c r="P40" s="67">
        <v>1550478</v>
      </c>
      <c r="Q40" s="80"/>
      <c r="R40" s="80"/>
      <c r="S40" s="80"/>
      <c r="T40" s="79"/>
      <c r="U40" s="82">
        <v>0</v>
      </c>
      <c r="V40" s="89"/>
      <c r="W40" s="82">
        <v>0</v>
      </c>
      <c r="X40" s="90"/>
      <c r="Y40" s="83"/>
      <c r="Z40" s="13">
        <v>0</v>
      </c>
      <c r="AA40" s="31">
        <v>0</v>
      </c>
      <c r="AB40" s="13">
        <v>0</v>
      </c>
      <c r="AC40" s="31">
        <v>0</v>
      </c>
      <c r="AD40" s="13">
        <v>0</v>
      </c>
      <c r="AE40" s="67">
        <v>0</v>
      </c>
      <c r="AF40" s="79"/>
      <c r="AG40" s="13">
        <f t="shared" si="7"/>
        <v>9339252</v>
      </c>
      <c r="AH40" s="15">
        <f t="shared" si="8"/>
        <v>1550478</v>
      </c>
      <c r="AI40" s="13">
        <f t="shared" si="9"/>
        <v>7788774</v>
      </c>
      <c r="AJ40" s="171">
        <f t="shared" si="10"/>
        <v>16.601736413151716</v>
      </c>
      <c r="AK40" s="105"/>
      <c r="AL40" s="172"/>
    </row>
    <row r="41" spans="1:40" ht="11.25" customHeight="1"/>
    <row r="42" spans="1:40" ht="15.2" customHeight="1">
      <c r="A42" s="173" t="s">
        <v>31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6"/>
    </row>
    <row r="43" spans="1:40" ht="30.2" customHeight="1">
      <c r="A43" s="17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175"/>
    </row>
    <row r="44" spans="1:40" ht="5.25" customHeight="1"/>
    <row r="45" spans="1:40" ht="23.45" customHeight="1">
      <c r="A45" s="176"/>
      <c r="B45" s="176"/>
      <c r="C45" s="176"/>
      <c r="D45" s="177"/>
      <c r="E45" s="178" t="s">
        <v>70</v>
      </c>
      <c r="F45" s="179"/>
      <c r="G45" s="179"/>
      <c r="H45" s="179"/>
      <c r="I45" s="179"/>
      <c r="J45" s="179"/>
      <c r="K45" s="179"/>
      <c r="L45" s="180"/>
      <c r="M45" s="184" t="s">
        <v>60</v>
      </c>
      <c r="N45" s="185"/>
      <c r="O45" s="185"/>
      <c r="P45" s="185"/>
      <c r="Q45" s="185"/>
      <c r="R45" s="185"/>
      <c r="S45" s="185"/>
      <c r="T45" s="186"/>
      <c r="U45" s="187" t="s">
        <v>61</v>
      </c>
      <c r="V45" s="188"/>
      <c r="W45" s="188"/>
      <c r="X45" s="188"/>
      <c r="Y45" s="189"/>
      <c r="Z45" s="184" t="s">
        <v>62</v>
      </c>
      <c r="AA45" s="186"/>
      <c r="AB45" s="190" t="s">
        <v>63</v>
      </c>
      <c r="AC45" s="66"/>
      <c r="AD45" s="184" t="s">
        <v>64</v>
      </c>
      <c r="AE45" s="185"/>
      <c r="AF45" s="186"/>
      <c r="AG45" s="190" t="s">
        <v>65</v>
      </c>
      <c r="AH45" s="65"/>
      <c r="AI45" s="65"/>
      <c r="AJ45" s="65"/>
      <c r="AK45" s="65"/>
      <c r="AL45" s="66"/>
    </row>
    <row r="46" spans="1:40" ht="35.450000000000003" customHeight="1">
      <c r="A46" s="176"/>
      <c r="B46" s="176"/>
      <c r="C46" s="176"/>
      <c r="D46" s="177"/>
      <c r="E46" s="181"/>
      <c r="F46" s="182"/>
      <c r="G46" s="182"/>
      <c r="H46" s="182"/>
      <c r="I46" s="182"/>
      <c r="J46" s="182"/>
      <c r="K46" s="182"/>
      <c r="L46" s="183"/>
      <c r="M46" s="191" t="s">
        <v>7</v>
      </c>
      <c r="N46" s="192"/>
      <c r="O46" s="193"/>
      <c r="P46" s="167" t="s">
        <v>69</v>
      </c>
      <c r="Q46" s="65"/>
      <c r="R46" s="65"/>
      <c r="S46" s="65"/>
      <c r="T46" s="66"/>
      <c r="U46" s="194" t="s">
        <v>7</v>
      </c>
      <c r="V46" s="195"/>
      <c r="W46" s="194" t="s">
        <v>67</v>
      </c>
      <c r="X46" s="188"/>
      <c r="Y46" s="189"/>
      <c r="Z46" s="5" t="s">
        <v>7</v>
      </c>
      <c r="AA46" s="4" t="s">
        <v>69</v>
      </c>
      <c r="AB46" s="3" t="s">
        <v>7</v>
      </c>
      <c r="AC46" s="4" t="s">
        <v>69</v>
      </c>
      <c r="AD46" s="5" t="s">
        <v>7</v>
      </c>
      <c r="AE46" s="167" t="s">
        <v>67</v>
      </c>
      <c r="AF46" s="66"/>
      <c r="AG46" s="3" t="s">
        <v>7</v>
      </c>
      <c r="AH46" s="4" t="s">
        <v>69</v>
      </c>
      <c r="AI46" s="3" t="s">
        <v>66</v>
      </c>
      <c r="AJ46" s="167" t="s">
        <v>8</v>
      </c>
      <c r="AK46" s="65"/>
      <c r="AL46" s="66"/>
    </row>
    <row r="47" spans="1:40" ht="15.2" customHeight="1">
      <c r="B47" s="32"/>
      <c r="C47" s="32"/>
      <c r="D47" s="32"/>
      <c r="AN47" s="1" t="s">
        <v>58</v>
      </c>
    </row>
    <row r="48" spans="1:40" s="46" customFormat="1" ht="15.2" customHeight="1">
      <c r="A48" s="111">
        <v>40</v>
      </c>
      <c r="B48" s="112"/>
      <c r="C48" s="113"/>
      <c r="D48" s="42" t="s">
        <v>15</v>
      </c>
      <c r="E48" s="114" t="s">
        <v>32</v>
      </c>
      <c r="F48" s="115"/>
      <c r="G48" s="115"/>
      <c r="H48" s="115"/>
      <c r="I48" s="115"/>
      <c r="J48" s="115"/>
      <c r="K48" s="115"/>
      <c r="L48" s="116"/>
      <c r="M48" s="117">
        <f>M49+M50+M51</f>
        <v>12415000</v>
      </c>
      <c r="N48" s="118"/>
      <c r="O48" s="119"/>
      <c r="P48" s="107">
        <f>P49+P50+P51</f>
        <v>4911608</v>
      </c>
      <c r="Q48" s="120"/>
      <c r="R48" s="120"/>
      <c r="S48" s="120"/>
      <c r="T48" s="108"/>
      <c r="U48" s="117">
        <f>U49+U50+U51</f>
        <v>51871150</v>
      </c>
      <c r="V48" s="119"/>
      <c r="W48" s="169">
        <f>W49+W50+W51</f>
        <v>22900257</v>
      </c>
      <c r="X48" s="129"/>
      <c r="Y48" s="170"/>
      <c r="Z48" s="43">
        <f>Z49+Z50+Z51</f>
        <v>0</v>
      </c>
      <c r="AA48" s="44">
        <f>AA49+AA50+AA51</f>
        <v>0</v>
      </c>
      <c r="AB48" s="43">
        <v>0</v>
      </c>
      <c r="AC48" s="44">
        <v>0</v>
      </c>
      <c r="AD48" s="43">
        <v>0</v>
      </c>
      <c r="AE48" s="107">
        <v>0</v>
      </c>
      <c r="AF48" s="108"/>
      <c r="AG48" s="45">
        <f>M48+U48+Z48+AB48+AD48</f>
        <v>64286150</v>
      </c>
      <c r="AH48" s="45">
        <f>P48+W48+AA48+AC48+AE48</f>
        <v>27811865</v>
      </c>
      <c r="AI48" s="43">
        <f>AG48-AH48</f>
        <v>36474285</v>
      </c>
      <c r="AJ48" s="122">
        <f>AH48/AG48*100</f>
        <v>43.26260788676877</v>
      </c>
      <c r="AK48" s="123"/>
      <c r="AL48" s="124"/>
    </row>
    <row r="49" spans="1:38" ht="15.2" customHeight="1">
      <c r="A49" s="64"/>
      <c r="B49" s="65"/>
      <c r="C49" s="66"/>
      <c r="D49" s="16">
        <v>401</v>
      </c>
      <c r="E49" s="64" t="s">
        <v>33</v>
      </c>
      <c r="F49" s="65"/>
      <c r="G49" s="65"/>
      <c r="H49" s="65"/>
      <c r="I49" s="65"/>
      <c r="J49" s="65"/>
      <c r="K49" s="65"/>
      <c r="L49" s="66"/>
      <c r="M49" s="67">
        <v>7367000</v>
      </c>
      <c r="N49" s="80"/>
      <c r="O49" s="79"/>
      <c r="P49" s="67">
        <v>3107038</v>
      </c>
      <c r="Q49" s="68"/>
      <c r="R49" s="68"/>
      <c r="S49" s="68"/>
      <c r="T49" s="81"/>
      <c r="U49" s="82">
        <v>37667141</v>
      </c>
      <c r="V49" s="83"/>
      <c r="W49" s="82">
        <v>16711773</v>
      </c>
      <c r="X49" s="168"/>
      <c r="Y49" s="89"/>
      <c r="Z49" s="28">
        <v>0</v>
      </c>
      <c r="AA49" s="13">
        <v>0</v>
      </c>
      <c r="AB49" s="28">
        <v>0</v>
      </c>
      <c r="AC49" s="13">
        <v>0</v>
      </c>
      <c r="AD49" s="28">
        <v>0</v>
      </c>
      <c r="AE49" s="67">
        <v>0</v>
      </c>
      <c r="AF49" s="81"/>
      <c r="AG49" s="58">
        <f t="shared" ref="AG49:AG67" si="11">M49+U49+Z49+AB49+AD49</f>
        <v>45034141</v>
      </c>
      <c r="AH49" s="15">
        <f t="shared" ref="AH49:AH67" si="12">P49+W49+AA49+AC49+AE49</f>
        <v>19818811</v>
      </c>
      <c r="AI49" s="13">
        <f t="shared" ref="AI49:AI67" si="13">AG49-AH49</f>
        <v>25215330</v>
      </c>
      <c r="AJ49" s="154">
        <f t="shared" ref="AJ49:AJ67" si="14">AH49/AG49*100</f>
        <v>44.008413527861009</v>
      </c>
      <c r="AK49" s="155"/>
      <c r="AL49" s="156"/>
    </row>
    <row r="50" spans="1:38" ht="15.2" customHeight="1">
      <c r="A50" s="161"/>
      <c r="B50" s="162"/>
      <c r="C50" s="163"/>
      <c r="D50" s="12">
        <v>402</v>
      </c>
      <c r="E50" s="164" t="s">
        <v>34</v>
      </c>
      <c r="F50" s="165"/>
      <c r="G50" s="165"/>
      <c r="H50" s="165"/>
      <c r="I50" s="165"/>
      <c r="J50" s="165"/>
      <c r="K50" s="165"/>
      <c r="L50" s="166"/>
      <c r="M50" s="67">
        <v>2788000</v>
      </c>
      <c r="N50" s="68"/>
      <c r="O50" s="81"/>
      <c r="P50" s="95">
        <v>1149156</v>
      </c>
      <c r="Q50" s="97"/>
      <c r="R50" s="97"/>
      <c r="S50" s="97"/>
      <c r="T50" s="96"/>
      <c r="U50" s="82">
        <v>14204009</v>
      </c>
      <c r="V50" s="89"/>
      <c r="W50" s="98">
        <v>6188484</v>
      </c>
      <c r="X50" s="99"/>
      <c r="Y50" s="100"/>
      <c r="Z50" s="22">
        <v>0</v>
      </c>
      <c r="AA50" s="28">
        <v>0</v>
      </c>
      <c r="AB50" s="22">
        <v>0</v>
      </c>
      <c r="AC50" s="28">
        <v>0</v>
      </c>
      <c r="AD50" s="22">
        <v>0</v>
      </c>
      <c r="AE50" s="95">
        <v>0</v>
      </c>
      <c r="AF50" s="96"/>
      <c r="AG50" s="58">
        <f t="shared" si="11"/>
        <v>16992009</v>
      </c>
      <c r="AH50" s="15">
        <f t="shared" si="12"/>
        <v>7337640</v>
      </c>
      <c r="AI50" s="13">
        <f t="shared" si="13"/>
        <v>9654369</v>
      </c>
      <c r="AJ50" s="154">
        <f t="shared" si="14"/>
        <v>43.18288673222807</v>
      </c>
      <c r="AK50" s="155"/>
      <c r="AL50" s="156"/>
    </row>
    <row r="51" spans="1:38" ht="15.2" customHeight="1">
      <c r="A51" s="157"/>
      <c r="B51" s="102"/>
      <c r="C51" s="103"/>
      <c r="D51" s="23">
        <v>404</v>
      </c>
      <c r="E51" s="157" t="s">
        <v>32</v>
      </c>
      <c r="F51" s="102"/>
      <c r="G51" s="102"/>
      <c r="H51" s="102"/>
      <c r="I51" s="102"/>
      <c r="J51" s="102"/>
      <c r="K51" s="102"/>
      <c r="L51" s="103"/>
      <c r="M51" s="95">
        <v>2260000</v>
      </c>
      <c r="N51" s="97"/>
      <c r="O51" s="96"/>
      <c r="P51" s="158">
        <v>655414</v>
      </c>
      <c r="Q51" s="159"/>
      <c r="R51" s="159"/>
      <c r="S51" s="159"/>
      <c r="T51" s="160"/>
      <c r="U51" s="98">
        <v>0</v>
      </c>
      <c r="V51" s="100"/>
      <c r="W51" s="84">
        <v>0</v>
      </c>
      <c r="X51" s="85"/>
      <c r="Y51" s="85"/>
      <c r="Z51" s="15">
        <v>0</v>
      </c>
      <c r="AA51" s="22">
        <v>0</v>
      </c>
      <c r="AB51" s="20">
        <v>0</v>
      </c>
      <c r="AC51" s="22">
        <v>0</v>
      </c>
      <c r="AD51" s="20">
        <v>0</v>
      </c>
      <c r="AE51" s="158">
        <v>0</v>
      </c>
      <c r="AF51" s="160"/>
      <c r="AG51" s="58">
        <f t="shared" si="11"/>
        <v>2260000</v>
      </c>
      <c r="AH51" s="15">
        <f t="shared" si="12"/>
        <v>655414</v>
      </c>
      <c r="AI51" s="13">
        <f t="shared" si="13"/>
        <v>1604586</v>
      </c>
      <c r="AJ51" s="154">
        <f t="shared" si="14"/>
        <v>29.00061946902655</v>
      </c>
      <c r="AK51" s="155"/>
      <c r="AL51" s="156"/>
    </row>
    <row r="52" spans="1:38" s="46" customFormat="1" ht="15.2" customHeight="1">
      <c r="A52" s="144">
        <v>42</v>
      </c>
      <c r="B52" s="140"/>
      <c r="C52" s="141"/>
      <c r="D52" s="47" t="s">
        <v>15</v>
      </c>
      <c r="E52" s="139" t="s">
        <v>35</v>
      </c>
      <c r="F52" s="145"/>
      <c r="G52" s="145"/>
      <c r="H52" s="145"/>
      <c r="I52" s="145"/>
      <c r="J52" s="145"/>
      <c r="K52" s="145"/>
      <c r="L52" s="146"/>
      <c r="M52" s="137">
        <f>M53+M54+M55+M56+M57+M58+M59</f>
        <v>44913656</v>
      </c>
      <c r="N52" s="142"/>
      <c r="O52" s="143"/>
      <c r="P52" s="137">
        <f>P53+P54+P55+P56+P57+P58+P59</f>
        <v>5029643</v>
      </c>
      <c r="Q52" s="147"/>
      <c r="R52" s="147"/>
      <c r="S52" s="147"/>
      <c r="T52" s="138"/>
      <c r="U52" s="137">
        <f>U53+U54+U55+U56+U57+U58+U59</f>
        <v>21010000</v>
      </c>
      <c r="V52" s="143"/>
      <c r="W52" s="137">
        <f>W53+W54+W55+W56+W57+W58</f>
        <v>7199977</v>
      </c>
      <c r="X52" s="147"/>
      <c r="Y52" s="138"/>
      <c r="Z52" s="48">
        <f>Z53+Z54+Z55+Z56+Z57+Z58+Z59</f>
        <v>4560000</v>
      </c>
      <c r="AA52" s="49">
        <f>AA53+AA54+AA55+AA56+AA57+AA58</f>
        <v>1042371</v>
      </c>
      <c r="AB52" s="48">
        <f>AB53+AB54+AB55+AB56+AB57+AB59</f>
        <v>0</v>
      </c>
      <c r="AC52" s="49">
        <v>0</v>
      </c>
      <c r="AD52" s="48">
        <v>0</v>
      </c>
      <c r="AE52" s="137">
        <v>0</v>
      </c>
      <c r="AF52" s="138"/>
      <c r="AG52" s="58">
        <f t="shared" si="11"/>
        <v>70483656</v>
      </c>
      <c r="AH52" s="45">
        <f t="shared" si="12"/>
        <v>13271991</v>
      </c>
      <c r="AI52" s="43">
        <f t="shared" si="13"/>
        <v>57211665</v>
      </c>
      <c r="AJ52" s="122">
        <f t="shared" si="14"/>
        <v>18.829884477048125</v>
      </c>
      <c r="AK52" s="123"/>
      <c r="AL52" s="124"/>
    </row>
    <row r="53" spans="1:38" s="46" customFormat="1" ht="15.2" customHeight="1">
      <c r="A53" s="139"/>
      <c r="B53" s="140"/>
      <c r="C53" s="141"/>
      <c r="D53" s="50">
        <v>420</v>
      </c>
      <c r="E53" s="139" t="s">
        <v>36</v>
      </c>
      <c r="F53" s="140"/>
      <c r="G53" s="140"/>
      <c r="H53" s="140"/>
      <c r="I53" s="140"/>
      <c r="J53" s="140"/>
      <c r="K53" s="140"/>
      <c r="L53" s="141"/>
      <c r="M53" s="137">
        <v>380000</v>
      </c>
      <c r="N53" s="147"/>
      <c r="O53" s="138"/>
      <c r="P53" s="137">
        <v>27755</v>
      </c>
      <c r="Q53" s="142"/>
      <c r="R53" s="142"/>
      <c r="S53" s="142"/>
      <c r="T53" s="143"/>
      <c r="U53" s="137">
        <v>160000</v>
      </c>
      <c r="V53" s="138"/>
      <c r="W53" s="135">
        <v>23685</v>
      </c>
      <c r="X53" s="136"/>
      <c r="Y53" s="136"/>
      <c r="Z53" s="45">
        <v>80000</v>
      </c>
      <c r="AA53" s="48">
        <v>25893</v>
      </c>
      <c r="AB53" s="49">
        <v>0</v>
      </c>
      <c r="AC53" s="48">
        <v>0</v>
      </c>
      <c r="AD53" s="49">
        <v>0</v>
      </c>
      <c r="AE53" s="137">
        <v>0</v>
      </c>
      <c r="AF53" s="143"/>
      <c r="AG53" s="58">
        <f t="shared" si="11"/>
        <v>620000</v>
      </c>
      <c r="AH53" s="45">
        <f t="shared" si="12"/>
        <v>77333</v>
      </c>
      <c r="AI53" s="43">
        <f t="shared" si="13"/>
        <v>542667</v>
      </c>
      <c r="AJ53" s="122">
        <f t="shared" si="14"/>
        <v>12.473064516129034</v>
      </c>
      <c r="AK53" s="123"/>
      <c r="AL53" s="124"/>
    </row>
    <row r="54" spans="1:38" s="46" customFormat="1" ht="15.2" customHeight="1">
      <c r="A54" s="144"/>
      <c r="B54" s="140"/>
      <c r="C54" s="141"/>
      <c r="D54" s="47">
        <v>421</v>
      </c>
      <c r="E54" s="114" t="s">
        <v>37</v>
      </c>
      <c r="F54" s="115"/>
      <c r="G54" s="115"/>
      <c r="H54" s="115"/>
      <c r="I54" s="115"/>
      <c r="J54" s="115"/>
      <c r="K54" s="115"/>
      <c r="L54" s="116"/>
      <c r="M54" s="137">
        <v>20575000</v>
      </c>
      <c r="N54" s="142"/>
      <c r="O54" s="143"/>
      <c r="P54" s="107">
        <v>3228197</v>
      </c>
      <c r="Q54" s="120"/>
      <c r="R54" s="120"/>
      <c r="S54" s="120"/>
      <c r="T54" s="108"/>
      <c r="U54" s="137">
        <v>6326000</v>
      </c>
      <c r="V54" s="143"/>
      <c r="W54" s="107">
        <v>2626776</v>
      </c>
      <c r="X54" s="120"/>
      <c r="Y54" s="108"/>
      <c r="Z54" s="48">
        <v>825000</v>
      </c>
      <c r="AA54" s="44">
        <v>108201</v>
      </c>
      <c r="AB54" s="48">
        <v>0</v>
      </c>
      <c r="AC54" s="44">
        <v>0</v>
      </c>
      <c r="AD54" s="48">
        <v>0</v>
      </c>
      <c r="AE54" s="107">
        <v>0</v>
      </c>
      <c r="AF54" s="108"/>
      <c r="AG54" s="58">
        <f t="shared" si="11"/>
        <v>27726000</v>
      </c>
      <c r="AH54" s="45">
        <f t="shared" si="12"/>
        <v>5963174</v>
      </c>
      <c r="AI54" s="43">
        <f t="shared" si="13"/>
        <v>21762826</v>
      </c>
      <c r="AJ54" s="122">
        <f t="shared" si="14"/>
        <v>21.507516410589339</v>
      </c>
      <c r="AK54" s="123"/>
      <c r="AL54" s="124"/>
    </row>
    <row r="55" spans="1:38" s="46" customFormat="1" ht="15.2" customHeight="1">
      <c r="A55" s="139"/>
      <c r="B55" s="140"/>
      <c r="C55" s="141"/>
      <c r="D55" s="51">
        <v>423</v>
      </c>
      <c r="E55" s="125" t="s">
        <v>38</v>
      </c>
      <c r="F55" s="126"/>
      <c r="G55" s="126"/>
      <c r="H55" s="126"/>
      <c r="I55" s="126"/>
      <c r="J55" s="126"/>
      <c r="K55" s="126"/>
      <c r="L55" s="127"/>
      <c r="M55" s="107">
        <v>2025000</v>
      </c>
      <c r="N55" s="120"/>
      <c r="O55" s="108"/>
      <c r="P55" s="117">
        <v>427813</v>
      </c>
      <c r="Q55" s="118"/>
      <c r="R55" s="118"/>
      <c r="S55" s="118"/>
      <c r="T55" s="119"/>
      <c r="U55" s="107">
        <v>2182000</v>
      </c>
      <c r="V55" s="108"/>
      <c r="W55" s="135">
        <v>380649</v>
      </c>
      <c r="X55" s="136"/>
      <c r="Y55" s="136"/>
      <c r="Z55" s="45">
        <v>2170000</v>
      </c>
      <c r="AA55" s="43">
        <v>493011</v>
      </c>
      <c r="AB55" s="44">
        <v>0</v>
      </c>
      <c r="AC55" s="43">
        <v>0</v>
      </c>
      <c r="AD55" s="44">
        <v>0</v>
      </c>
      <c r="AE55" s="117">
        <v>0</v>
      </c>
      <c r="AF55" s="119"/>
      <c r="AG55" s="58">
        <f t="shared" si="11"/>
        <v>6377000</v>
      </c>
      <c r="AH55" s="45">
        <f t="shared" si="12"/>
        <v>1301473</v>
      </c>
      <c r="AI55" s="43">
        <f t="shared" si="13"/>
        <v>5075527</v>
      </c>
      <c r="AJ55" s="122">
        <f t="shared" si="14"/>
        <v>20.408859965501019</v>
      </c>
      <c r="AK55" s="123"/>
      <c r="AL55" s="124"/>
    </row>
    <row r="56" spans="1:38" s="46" customFormat="1" ht="15.2" customHeight="1">
      <c r="A56" s="111"/>
      <c r="B56" s="112"/>
      <c r="C56" s="113"/>
      <c r="D56" s="42">
        <v>424</v>
      </c>
      <c r="E56" s="125" t="s">
        <v>39</v>
      </c>
      <c r="F56" s="132"/>
      <c r="G56" s="132"/>
      <c r="H56" s="132"/>
      <c r="I56" s="132"/>
      <c r="J56" s="132"/>
      <c r="K56" s="132"/>
      <c r="L56" s="133"/>
      <c r="M56" s="117">
        <v>9512756</v>
      </c>
      <c r="N56" s="118"/>
      <c r="O56" s="119"/>
      <c r="P56" s="117">
        <v>580352</v>
      </c>
      <c r="Q56" s="134"/>
      <c r="R56" s="134"/>
      <c r="S56" s="134"/>
      <c r="T56" s="121"/>
      <c r="U56" s="117">
        <v>4190000</v>
      </c>
      <c r="V56" s="119"/>
      <c r="W56" s="117">
        <v>512434</v>
      </c>
      <c r="X56" s="134"/>
      <c r="Y56" s="121"/>
      <c r="Z56" s="43">
        <v>715000</v>
      </c>
      <c r="AA56" s="52">
        <v>117809</v>
      </c>
      <c r="AB56" s="43">
        <v>0</v>
      </c>
      <c r="AC56" s="52">
        <v>0</v>
      </c>
      <c r="AD56" s="43">
        <v>0</v>
      </c>
      <c r="AE56" s="117">
        <v>0</v>
      </c>
      <c r="AF56" s="121"/>
      <c r="AG56" s="58">
        <f t="shared" si="11"/>
        <v>14417756</v>
      </c>
      <c r="AH56" s="45">
        <f t="shared" si="12"/>
        <v>1210595</v>
      </c>
      <c r="AI56" s="43">
        <f t="shared" si="13"/>
        <v>13207161</v>
      </c>
      <c r="AJ56" s="122">
        <f t="shared" si="14"/>
        <v>8.3965563018267204</v>
      </c>
      <c r="AK56" s="123"/>
      <c r="AL56" s="124"/>
    </row>
    <row r="57" spans="1:38" s="46" customFormat="1" ht="15.2" customHeight="1">
      <c r="A57" s="125"/>
      <c r="B57" s="126"/>
      <c r="C57" s="127"/>
      <c r="D57" s="53">
        <v>425</v>
      </c>
      <c r="E57" s="125" t="s">
        <v>40</v>
      </c>
      <c r="F57" s="126"/>
      <c r="G57" s="126"/>
      <c r="H57" s="126"/>
      <c r="I57" s="126"/>
      <c r="J57" s="126"/>
      <c r="K57" s="126"/>
      <c r="L57" s="127"/>
      <c r="M57" s="128">
        <v>8490900</v>
      </c>
      <c r="N57" s="129"/>
      <c r="O57" s="130"/>
      <c r="P57" s="117">
        <v>137315</v>
      </c>
      <c r="Q57" s="118"/>
      <c r="R57" s="118"/>
      <c r="S57" s="118"/>
      <c r="T57" s="119"/>
      <c r="U57" s="128">
        <v>7772000</v>
      </c>
      <c r="V57" s="130"/>
      <c r="W57" s="135">
        <v>3541261</v>
      </c>
      <c r="X57" s="136"/>
      <c r="Y57" s="136"/>
      <c r="Z57" s="45">
        <v>600000</v>
      </c>
      <c r="AA57" s="43">
        <v>244385</v>
      </c>
      <c r="AB57" s="54">
        <v>0</v>
      </c>
      <c r="AC57" s="43">
        <v>0</v>
      </c>
      <c r="AD57" s="54">
        <v>0</v>
      </c>
      <c r="AE57" s="117">
        <v>0</v>
      </c>
      <c r="AF57" s="119"/>
      <c r="AG57" s="58">
        <f t="shared" si="11"/>
        <v>16862900</v>
      </c>
      <c r="AH57" s="45">
        <f t="shared" si="12"/>
        <v>3922961</v>
      </c>
      <c r="AI57" s="43">
        <f t="shared" si="13"/>
        <v>12939939</v>
      </c>
      <c r="AJ57" s="122">
        <f t="shared" si="14"/>
        <v>23.26385734363603</v>
      </c>
      <c r="AK57" s="123"/>
      <c r="AL57" s="124"/>
    </row>
    <row r="58" spans="1:38" s="46" customFormat="1" ht="15.2" customHeight="1">
      <c r="A58" s="111"/>
      <c r="B58" s="112"/>
      <c r="C58" s="113"/>
      <c r="D58" s="42">
        <v>426</v>
      </c>
      <c r="E58" s="114" t="s">
        <v>41</v>
      </c>
      <c r="F58" s="115"/>
      <c r="G58" s="115"/>
      <c r="H58" s="115"/>
      <c r="I58" s="115"/>
      <c r="J58" s="115"/>
      <c r="K58" s="115"/>
      <c r="L58" s="116"/>
      <c r="M58" s="117">
        <v>3580000</v>
      </c>
      <c r="N58" s="118"/>
      <c r="O58" s="119"/>
      <c r="P58" s="107">
        <v>575981</v>
      </c>
      <c r="Q58" s="120"/>
      <c r="R58" s="120"/>
      <c r="S58" s="120"/>
      <c r="T58" s="108"/>
      <c r="U58" s="117">
        <v>380000</v>
      </c>
      <c r="V58" s="119"/>
      <c r="W58" s="107">
        <v>115172</v>
      </c>
      <c r="X58" s="120"/>
      <c r="Y58" s="108"/>
      <c r="Z58" s="43">
        <v>170000</v>
      </c>
      <c r="AA58" s="44">
        <v>53072</v>
      </c>
      <c r="AB58" s="43">
        <v>0</v>
      </c>
      <c r="AC58" s="49">
        <v>0</v>
      </c>
      <c r="AD58" s="43">
        <v>0</v>
      </c>
      <c r="AE58" s="137">
        <v>0</v>
      </c>
      <c r="AF58" s="138"/>
      <c r="AG58" s="58">
        <f t="shared" si="11"/>
        <v>4130000</v>
      </c>
      <c r="AH58" s="45">
        <f t="shared" si="12"/>
        <v>744225</v>
      </c>
      <c r="AI58" s="43">
        <f t="shared" si="13"/>
        <v>3385775</v>
      </c>
      <c r="AJ58" s="122">
        <f t="shared" si="14"/>
        <v>18.019975786924938</v>
      </c>
      <c r="AK58" s="123"/>
      <c r="AL58" s="124"/>
    </row>
    <row r="59" spans="1:38" s="46" customFormat="1" ht="15.2" customHeight="1">
      <c r="A59" s="125"/>
      <c r="B59" s="126"/>
      <c r="C59" s="127"/>
      <c r="D59" s="53">
        <v>427</v>
      </c>
      <c r="E59" s="125" t="s">
        <v>42</v>
      </c>
      <c r="F59" s="126"/>
      <c r="G59" s="126"/>
      <c r="H59" s="126"/>
      <c r="I59" s="126"/>
      <c r="J59" s="126"/>
      <c r="K59" s="126"/>
      <c r="L59" s="127"/>
      <c r="M59" s="128">
        <v>350000</v>
      </c>
      <c r="N59" s="129"/>
      <c r="O59" s="130"/>
      <c r="P59" s="117">
        <v>52230</v>
      </c>
      <c r="Q59" s="118"/>
      <c r="R59" s="118"/>
      <c r="S59" s="118"/>
      <c r="T59" s="119"/>
      <c r="U59" s="128">
        <v>0</v>
      </c>
      <c r="V59" s="130"/>
      <c r="W59" s="135">
        <v>0</v>
      </c>
      <c r="X59" s="136"/>
      <c r="Y59" s="136"/>
      <c r="Z59" s="45">
        <v>0</v>
      </c>
      <c r="AA59" s="43">
        <v>0</v>
      </c>
      <c r="AB59" s="54">
        <v>0</v>
      </c>
      <c r="AC59" s="48">
        <v>0</v>
      </c>
      <c r="AD59" s="54">
        <v>0</v>
      </c>
      <c r="AE59" s="137">
        <v>0</v>
      </c>
      <c r="AF59" s="143"/>
      <c r="AG59" s="58">
        <f t="shared" si="11"/>
        <v>350000</v>
      </c>
      <c r="AH59" s="45">
        <f t="shared" si="12"/>
        <v>52230</v>
      </c>
      <c r="AI59" s="43">
        <f t="shared" si="13"/>
        <v>297770</v>
      </c>
      <c r="AJ59" s="122">
        <f t="shared" si="14"/>
        <v>14.922857142857143</v>
      </c>
      <c r="AK59" s="123"/>
      <c r="AL59" s="124"/>
    </row>
    <row r="60" spans="1:38" s="46" customFormat="1" ht="15.2" customHeight="1">
      <c r="A60" s="148">
        <v>46</v>
      </c>
      <c r="B60" s="149"/>
      <c r="C60" s="150"/>
      <c r="D60" s="47" t="s">
        <v>15</v>
      </c>
      <c r="E60" s="151" t="s">
        <v>43</v>
      </c>
      <c r="F60" s="152"/>
      <c r="G60" s="152"/>
      <c r="H60" s="152"/>
      <c r="I60" s="152"/>
      <c r="J60" s="152"/>
      <c r="K60" s="152"/>
      <c r="L60" s="153"/>
      <c r="M60" s="137">
        <f>M61+M62+M63</f>
        <v>3962000</v>
      </c>
      <c r="N60" s="142"/>
      <c r="O60" s="143"/>
      <c r="P60" s="128">
        <f>P61+P62+P63</f>
        <v>905112</v>
      </c>
      <c r="Q60" s="129"/>
      <c r="R60" s="129"/>
      <c r="S60" s="129"/>
      <c r="T60" s="130"/>
      <c r="U60" s="137">
        <f>U61+U62+U63</f>
        <v>15000</v>
      </c>
      <c r="V60" s="143"/>
      <c r="W60" s="128">
        <v>0</v>
      </c>
      <c r="X60" s="129"/>
      <c r="Y60" s="130"/>
      <c r="Z60" s="48">
        <v>0</v>
      </c>
      <c r="AA60" s="54">
        <v>0</v>
      </c>
      <c r="AB60" s="48">
        <v>0</v>
      </c>
      <c r="AC60" s="49">
        <v>0</v>
      </c>
      <c r="AD60" s="48">
        <v>0</v>
      </c>
      <c r="AE60" s="137">
        <v>0</v>
      </c>
      <c r="AF60" s="138"/>
      <c r="AG60" s="58">
        <f t="shared" si="11"/>
        <v>3977000</v>
      </c>
      <c r="AH60" s="45">
        <f t="shared" si="12"/>
        <v>905112</v>
      </c>
      <c r="AI60" s="43">
        <f t="shared" si="13"/>
        <v>3071888</v>
      </c>
      <c r="AJ60" s="122">
        <f t="shared" si="14"/>
        <v>22.758662308272566</v>
      </c>
      <c r="AK60" s="123"/>
      <c r="AL60" s="124"/>
    </row>
    <row r="61" spans="1:38" s="46" customFormat="1" ht="15.2" customHeight="1">
      <c r="A61" s="139"/>
      <c r="B61" s="140"/>
      <c r="C61" s="141"/>
      <c r="D61" s="50">
        <v>463</v>
      </c>
      <c r="E61" s="139" t="s">
        <v>44</v>
      </c>
      <c r="F61" s="140"/>
      <c r="G61" s="140"/>
      <c r="H61" s="140"/>
      <c r="I61" s="140"/>
      <c r="J61" s="140"/>
      <c r="K61" s="140"/>
      <c r="L61" s="141"/>
      <c r="M61" s="137">
        <v>1502000</v>
      </c>
      <c r="N61" s="147"/>
      <c r="O61" s="138"/>
      <c r="P61" s="137">
        <v>362500</v>
      </c>
      <c r="Q61" s="142"/>
      <c r="R61" s="142"/>
      <c r="S61" s="142"/>
      <c r="T61" s="143"/>
      <c r="U61" s="137">
        <v>0</v>
      </c>
      <c r="V61" s="138"/>
      <c r="W61" s="135">
        <v>0</v>
      </c>
      <c r="X61" s="136"/>
      <c r="Y61" s="136"/>
      <c r="Z61" s="45">
        <v>0</v>
      </c>
      <c r="AA61" s="48">
        <v>0</v>
      </c>
      <c r="AB61" s="49">
        <v>0</v>
      </c>
      <c r="AC61" s="48">
        <v>0</v>
      </c>
      <c r="AD61" s="49">
        <v>0</v>
      </c>
      <c r="AE61" s="137">
        <v>0</v>
      </c>
      <c r="AF61" s="143"/>
      <c r="AG61" s="58">
        <f t="shared" si="11"/>
        <v>1502000</v>
      </c>
      <c r="AH61" s="45">
        <f t="shared" si="12"/>
        <v>362500</v>
      </c>
      <c r="AI61" s="43">
        <f t="shared" si="13"/>
        <v>1139500</v>
      </c>
      <c r="AJ61" s="122">
        <f t="shared" si="14"/>
        <v>24.134487350199734</v>
      </c>
      <c r="AK61" s="123"/>
      <c r="AL61" s="124"/>
    </row>
    <row r="62" spans="1:38" s="46" customFormat="1" ht="15.2" customHeight="1">
      <c r="A62" s="144"/>
      <c r="B62" s="140"/>
      <c r="C62" s="141"/>
      <c r="D62" s="47">
        <v>464</v>
      </c>
      <c r="E62" s="139" t="s">
        <v>45</v>
      </c>
      <c r="F62" s="145"/>
      <c r="G62" s="145"/>
      <c r="H62" s="145"/>
      <c r="I62" s="145"/>
      <c r="J62" s="145"/>
      <c r="K62" s="145"/>
      <c r="L62" s="146"/>
      <c r="M62" s="137">
        <v>1960000</v>
      </c>
      <c r="N62" s="142"/>
      <c r="O62" s="143"/>
      <c r="P62" s="137">
        <v>542612</v>
      </c>
      <c r="Q62" s="147"/>
      <c r="R62" s="147"/>
      <c r="S62" s="147"/>
      <c r="T62" s="138"/>
      <c r="U62" s="137">
        <v>15000</v>
      </c>
      <c r="V62" s="143"/>
      <c r="W62" s="137">
        <v>0</v>
      </c>
      <c r="X62" s="147"/>
      <c r="Y62" s="138"/>
      <c r="Z62" s="48">
        <v>0</v>
      </c>
      <c r="AA62" s="49">
        <v>0</v>
      </c>
      <c r="AB62" s="48">
        <v>0</v>
      </c>
      <c r="AC62" s="49">
        <v>0</v>
      </c>
      <c r="AD62" s="48">
        <v>0</v>
      </c>
      <c r="AE62" s="137">
        <v>0</v>
      </c>
      <c r="AF62" s="138"/>
      <c r="AG62" s="58">
        <f t="shared" si="11"/>
        <v>1975000</v>
      </c>
      <c r="AH62" s="45">
        <f t="shared" si="12"/>
        <v>542612</v>
      </c>
      <c r="AI62" s="43">
        <f t="shared" si="13"/>
        <v>1432388</v>
      </c>
      <c r="AJ62" s="122">
        <f t="shared" si="14"/>
        <v>27.474025316455698</v>
      </c>
      <c r="AK62" s="123"/>
      <c r="AL62" s="124"/>
    </row>
    <row r="63" spans="1:38" s="46" customFormat="1" ht="15.2" customHeight="1">
      <c r="A63" s="139"/>
      <c r="B63" s="140"/>
      <c r="C63" s="141"/>
      <c r="D63" s="51">
        <v>465</v>
      </c>
      <c r="E63" s="139" t="s">
        <v>57</v>
      </c>
      <c r="F63" s="140"/>
      <c r="G63" s="140"/>
      <c r="H63" s="140"/>
      <c r="I63" s="140"/>
      <c r="J63" s="140"/>
      <c r="K63" s="140"/>
      <c r="L63" s="141"/>
      <c r="M63" s="107">
        <v>500000</v>
      </c>
      <c r="N63" s="120"/>
      <c r="O63" s="108"/>
      <c r="P63" s="137">
        <v>0</v>
      </c>
      <c r="Q63" s="142"/>
      <c r="R63" s="142"/>
      <c r="S63" s="142"/>
      <c r="T63" s="143"/>
      <c r="U63" s="107">
        <v>0</v>
      </c>
      <c r="V63" s="108"/>
      <c r="W63" s="135">
        <v>0</v>
      </c>
      <c r="X63" s="136"/>
      <c r="Y63" s="136"/>
      <c r="Z63" s="45">
        <v>0</v>
      </c>
      <c r="AA63" s="48">
        <v>0</v>
      </c>
      <c r="AB63" s="44">
        <v>0</v>
      </c>
      <c r="AC63" s="48">
        <v>0</v>
      </c>
      <c r="AD63" s="44">
        <v>0</v>
      </c>
      <c r="AE63" s="137">
        <v>0</v>
      </c>
      <c r="AF63" s="143"/>
      <c r="AG63" s="58">
        <f t="shared" si="11"/>
        <v>500000</v>
      </c>
      <c r="AH63" s="45">
        <f t="shared" si="12"/>
        <v>0</v>
      </c>
      <c r="AI63" s="43">
        <f t="shared" si="13"/>
        <v>500000</v>
      </c>
      <c r="AJ63" s="122">
        <f t="shared" si="14"/>
        <v>0</v>
      </c>
      <c r="AK63" s="123"/>
      <c r="AL63" s="124"/>
    </row>
    <row r="64" spans="1:38" s="46" customFormat="1" ht="15.2" customHeight="1">
      <c r="A64" s="111">
        <v>47</v>
      </c>
      <c r="B64" s="112"/>
      <c r="C64" s="113"/>
      <c r="D64" s="42" t="s">
        <v>15</v>
      </c>
      <c r="E64" s="114" t="s">
        <v>46</v>
      </c>
      <c r="F64" s="115"/>
      <c r="G64" s="115"/>
      <c r="H64" s="115"/>
      <c r="I64" s="115"/>
      <c r="J64" s="115"/>
      <c r="K64" s="115"/>
      <c r="L64" s="116"/>
      <c r="M64" s="117">
        <f>M65</f>
        <v>1150000</v>
      </c>
      <c r="N64" s="118"/>
      <c r="O64" s="119"/>
      <c r="P64" s="107">
        <f>P65</f>
        <v>410002</v>
      </c>
      <c r="Q64" s="120"/>
      <c r="R64" s="120"/>
      <c r="S64" s="120"/>
      <c r="T64" s="108"/>
      <c r="U64" s="117">
        <f>U65</f>
        <v>0</v>
      </c>
      <c r="V64" s="119"/>
      <c r="W64" s="107">
        <v>0</v>
      </c>
      <c r="X64" s="120"/>
      <c r="Y64" s="108"/>
      <c r="Z64" s="43">
        <v>0</v>
      </c>
      <c r="AA64" s="44">
        <v>0</v>
      </c>
      <c r="AB64" s="43">
        <v>0</v>
      </c>
      <c r="AC64" s="44">
        <v>0</v>
      </c>
      <c r="AD64" s="43">
        <v>0</v>
      </c>
      <c r="AE64" s="107">
        <v>0</v>
      </c>
      <c r="AF64" s="108"/>
      <c r="AG64" s="58">
        <f t="shared" si="11"/>
        <v>1150000</v>
      </c>
      <c r="AH64" s="45">
        <f t="shared" si="12"/>
        <v>410002</v>
      </c>
      <c r="AI64" s="43">
        <f t="shared" si="13"/>
        <v>739998</v>
      </c>
      <c r="AJ64" s="122">
        <f t="shared" si="14"/>
        <v>35.652347826086952</v>
      </c>
      <c r="AK64" s="123"/>
      <c r="AL64" s="124"/>
    </row>
    <row r="65" spans="1:38" s="46" customFormat="1" ht="15.2" customHeight="1">
      <c r="A65" s="125"/>
      <c r="B65" s="126"/>
      <c r="C65" s="127"/>
      <c r="D65" s="55">
        <v>471</v>
      </c>
      <c r="E65" s="125" t="s">
        <v>47</v>
      </c>
      <c r="F65" s="126"/>
      <c r="G65" s="126"/>
      <c r="H65" s="126"/>
      <c r="I65" s="126"/>
      <c r="J65" s="126"/>
      <c r="K65" s="126"/>
      <c r="L65" s="127"/>
      <c r="M65" s="117">
        <v>1150000</v>
      </c>
      <c r="N65" s="134"/>
      <c r="O65" s="121"/>
      <c r="P65" s="117">
        <v>410002</v>
      </c>
      <c r="Q65" s="118"/>
      <c r="R65" s="118"/>
      <c r="S65" s="118"/>
      <c r="T65" s="119"/>
      <c r="U65" s="117">
        <v>0</v>
      </c>
      <c r="V65" s="121"/>
      <c r="W65" s="135">
        <v>0</v>
      </c>
      <c r="X65" s="136"/>
      <c r="Y65" s="136"/>
      <c r="Z65" s="45">
        <v>0</v>
      </c>
      <c r="AA65" s="43">
        <v>0</v>
      </c>
      <c r="AB65" s="52">
        <v>0</v>
      </c>
      <c r="AC65" s="43">
        <v>0</v>
      </c>
      <c r="AD65" s="52">
        <v>0</v>
      </c>
      <c r="AE65" s="117">
        <v>0</v>
      </c>
      <c r="AF65" s="119"/>
      <c r="AG65" s="58">
        <f t="shared" si="11"/>
        <v>1150000</v>
      </c>
      <c r="AH65" s="45">
        <f t="shared" si="12"/>
        <v>410002</v>
      </c>
      <c r="AI65" s="43">
        <f t="shared" si="13"/>
        <v>739998</v>
      </c>
      <c r="AJ65" s="122">
        <f t="shared" si="14"/>
        <v>35.652347826086952</v>
      </c>
      <c r="AK65" s="123"/>
      <c r="AL65" s="124"/>
    </row>
    <row r="66" spans="1:38" s="46" customFormat="1" ht="15.2" customHeight="1">
      <c r="A66" s="131">
        <v>49</v>
      </c>
      <c r="B66" s="126"/>
      <c r="C66" s="127"/>
      <c r="D66" s="42" t="s">
        <v>15</v>
      </c>
      <c r="E66" s="125" t="s">
        <v>48</v>
      </c>
      <c r="F66" s="132"/>
      <c r="G66" s="132"/>
      <c r="H66" s="132"/>
      <c r="I66" s="132"/>
      <c r="J66" s="132"/>
      <c r="K66" s="132"/>
      <c r="L66" s="133"/>
      <c r="M66" s="117">
        <f>M67</f>
        <v>710000</v>
      </c>
      <c r="N66" s="118"/>
      <c r="O66" s="119"/>
      <c r="P66" s="117">
        <f>P67</f>
        <v>341832</v>
      </c>
      <c r="Q66" s="134"/>
      <c r="R66" s="134"/>
      <c r="S66" s="134"/>
      <c r="T66" s="121"/>
      <c r="U66" s="117">
        <v>0</v>
      </c>
      <c r="V66" s="119"/>
      <c r="W66" s="117">
        <v>0</v>
      </c>
      <c r="X66" s="134"/>
      <c r="Y66" s="121"/>
      <c r="Z66" s="43">
        <v>0</v>
      </c>
      <c r="AA66" s="52">
        <v>0</v>
      </c>
      <c r="AB66" s="43">
        <v>0</v>
      </c>
      <c r="AC66" s="52">
        <v>0</v>
      </c>
      <c r="AD66" s="43">
        <v>0</v>
      </c>
      <c r="AE66" s="117">
        <v>0</v>
      </c>
      <c r="AF66" s="121"/>
      <c r="AG66" s="58">
        <f t="shared" si="11"/>
        <v>710000</v>
      </c>
      <c r="AH66" s="45">
        <f t="shared" si="12"/>
        <v>341832</v>
      </c>
      <c r="AI66" s="43">
        <f t="shared" si="13"/>
        <v>368168</v>
      </c>
      <c r="AJ66" s="122">
        <f t="shared" si="14"/>
        <v>48.145352112676051</v>
      </c>
      <c r="AK66" s="123"/>
      <c r="AL66" s="124"/>
    </row>
    <row r="67" spans="1:38" s="46" customFormat="1" ht="15.2" customHeight="1">
      <c r="A67" s="125"/>
      <c r="B67" s="126"/>
      <c r="C67" s="127"/>
      <c r="D67" s="53">
        <v>491</v>
      </c>
      <c r="E67" s="125" t="s">
        <v>49</v>
      </c>
      <c r="F67" s="126"/>
      <c r="G67" s="126"/>
      <c r="H67" s="126"/>
      <c r="I67" s="126"/>
      <c r="J67" s="126"/>
      <c r="K67" s="126"/>
      <c r="L67" s="127"/>
      <c r="M67" s="128">
        <v>710000</v>
      </c>
      <c r="N67" s="129"/>
      <c r="O67" s="130"/>
      <c r="P67" s="117">
        <v>341832</v>
      </c>
      <c r="Q67" s="118"/>
      <c r="R67" s="118"/>
      <c r="S67" s="118"/>
      <c r="T67" s="119"/>
      <c r="U67" s="128">
        <v>0</v>
      </c>
      <c r="V67" s="130"/>
      <c r="W67" s="117">
        <v>0</v>
      </c>
      <c r="X67" s="118"/>
      <c r="Y67" s="119"/>
      <c r="Z67" s="54">
        <v>0</v>
      </c>
      <c r="AA67" s="43">
        <v>0</v>
      </c>
      <c r="AB67" s="54">
        <v>0</v>
      </c>
      <c r="AC67" s="43">
        <v>0</v>
      </c>
      <c r="AD67" s="54">
        <v>0</v>
      </c>
      <c r="AE67" s="117">
        <v>0</v>
      </c>
      <c r="AF67" s="119"/>
      <c r="AG67" s="58">
        <f t="shared" si="11"/>
        <v>710000</v>
      </c>
      <c r="AH67" s="45">
        <f t="shared" si="12"/>
        <v>341832</v>
      </c>
      <c r="AI67" s="43">
        <f t="shared" si="13"/>
        <v>368168</v>
      </c>
      <c r="AJ67" s="122">
        <f t="shared" si="14"/>
        <v>48.145352112676051</v>
      </c>
      <c r="AK67" s="123"/>
      <c r="AL67" s="124"/>
    </row>
    <row r="68" spans="1:38" s="46" customFormat="1" ht="15.2" customHeight="1"/>
    <row r="69" spans="1:38" s="46" customFormat="1" ht="15.2" customHeight="1">
      <c r="A69" s="111">
        <v>48</v>
      </c>
      <c r="B69" s="112"/>
      <c r="C69" s="113"/>
      <c r="D69" s="42" t="s">
        <v>15</v>
      </c>
      <c r="E69" s="114" t="s">
        <v>50</v>
      </c>
      <c r="F69" s="115"/>
      <c r="G69" s="115"/>
      <c r="H69" s="115"/>
      <c r="I69" s="115"/>
      <c r="J69" s="115"/>
      <c r="K69" s="115"/>
      <c r="L69" s="116"/>
      <c r="M69" s="117">
        <f>M70+M71+M72+M73+M74+M75</f>
        <v>90310054</v>
      </c>
      <c r="N69" s="118"/>
      <c r="O69" s="119"/>
      <c r="P69" s="107">
        <f>P70+P71+P72+P73+P74</f>
        <v>4877033</v>
      </c>
      <c r="Q69" s="120"/>
      <c r="R69" s="120"/>
      <c r="S69" s="120"/>
      <c r="T69" s="108"/>
      <c r="U69" s="117">
        <f>U70+U71+U72+U73+U74</f>
        <v>3126000</v>
      </c>
      <c r="V69" s="119"/>
      <c r="W69" s="107">
        <f>W70+W71+W72+W73+W74</f>
        <v>65304</v>
      </c>
      <c r="X69" s="120"/>
      <c r="Y69" s="108"/>
      <c r="Z69" s="43">
        <f>Z70+Z71+Z72+Z73+Z74</f>
        <v>1550000</v>
      </c>
      <c r="AA69" s="44">
        <f>AA70+AA71+AA72+AA73+AA74</f>
        <v>292379</v>
      </c>
      <c r="AB69" s="43">
        <f>AB70+AB71+AB72+AB73+AB74</f>
        <v>0</v>
      </c>
      <c r="AC69" s="44">
        <f>AC70+AC71+AC72+AC73+AC74</f>
        <v>0</v>
      </c>
      <c r="AD69" s="43">
        <v>0</v>
      </c>
      <c r="AE69" s="107">
        <v>0</v>
      </c>
      <c r="AF69" s="108"/>
      <c r="AG69" s="45">
        <f>AG70+AG71+AG72+AG73+AG74+AG75</f>
        <v>94986054</v>
      </c>
      <c r="AH69" s="45">
        <f>AH70+AH71+AH72+AH73+AH74+AH75</f>
        <v>5234716</v>
      </c>
      <c r="AI69" s="43">
        <f>AG69-AH69</f>
        <v>89751338</v>
      </c>
      <c r="AJ69" s="107">
        <f>AH69/AG69*100</f>
        <v>5.5110363885628937</v>
      </c>
      <c r="AK69" s="109"/>
      <c r="AL69" s="110"/>
    </row>
    <row r="70" spans="1:38" ht="15.2" customHeight="1">
      <c r="A70" s="64"/>
      <c r="B70" s="65"/>
      <c r="C70" s="66"/>
      <c r="D70" s="16">
        <v>480</v>
      </c>
      <c r="E70" s="64" t="s">
        <v>51</v>
      </c>
      <c r="F70" s="65"/>
      <c r="G70" s="65"/>
      <c r="H70" s="65"/>
      <c r="I70" s="65"/>
      <c r="J70" s="65"/>
      <c r="K70" s="65"/>
      <c r="L70" s="66"/>
      <c r="M70" s="67">
        <v>1400000</v>
      </c>
      <c r="N70" s="80"/>
      <c r="O70" s="79"/>
      <c r="P70" s="67">
        <v>389566</v>
      </c>
      <c r="Q70" s="68"/>
      <c r="R70" s="68"/>
      <c r="S70" s="68"/>
      <c r="T70" s="81"/>
      <c r="U70" s="82">
        <v>1230000</v>
      </c>
      <c r="V70" s="83"/>
      <c r="W70" s="84">
        <v>35170</v>
      </c>
      <c r="X70" s="85"/>
      <c r="Y70" s="85"/>
      <c r="Z70" s="15">
        <v>630000</v>
      </c>
      <c r="AA70" s="13">
        <v>200000</v>
      </c>
      <c r="AB70" s="17">
        <v>0</v>
      </c>
      <c r="AC70" s="13">
        <v>0</v>
      </c>
      <c r="AD70" s="17">
        <v>0</v>
      </c>
      <c r="AE70" s="67">
        <v>0</v>
      </c>
      <c r="AF70" s="81"/>
      <c r="AG70" s="15">
        <f>M70+U70+Z70+AB70+AD70</f>
        <v>3260000</v>
      </c>
      <c r="AH70" s="15">
        <f t="shared" ref="AH70:AH74" si="15">P70+W70+AA70+AC70</f>
        <v>624736</v>
      </c>
      <c r="AI70" s="43">
        <f t="shared" ref="AI70:AI75" si="16">AG70-AH70</f>
        <v>2635264</v>
      </c>
      <c r="AJ70" s="78">
        <f t="shared" ref="AJ70:AJ74" si="17">AH70/AG70*100</f>
        <v>19.163680981595093</v>
      </c>
      <c r="AK70" s="71"/>
      <c r="AL70" s="72"/>
    </row>
    <row r="71" spans="1:38" ht="15.2" customHeight="1">
      <c r="A71" s="86"/>
      <c r="B71" s="65"/>
      <c r="C71" s="66"/>
      <c r="D71" s="12">
        <v>481</v>
      </c>
      <c r="E71" s="64" t="s">
        <v>52</v>
      </c>
      <c r="F71" s="87"/>
      <c r="G71" s="87"/>
      <c r="H71" s="87"/>
      <c r="I71" s="87"/>
      <c r="J71" s="87"/>
      <c r="K71" s="87"/>
      <c r="L71" s="88"/>
      <c r="M71" s="67">
        <v>9100000</v>
      </c>
      <c r="N71" s="68"/>
      <c r="O71" s="81"/>
      <c r="P71" s="67">
        <v>0</v>
      </c>
      <c r="Q71" s="80"/>
      <c r="R71" s="80"/>
      <c r="S71" s="80"/>
      <c r="T71" s="79"/>
      <c r="U71" s="82">
        <v>1450000</v>
      </c>
      <c r="V71" s="89"/>
      <c r="W71" s="82">
        <v>29754</v>
      </c>
      <c r="X71" s="90"/>
      <c r="Y71" s="83"/>
      <c r="Z71" s="13">
        <v>300000</v>
      </c>
      <c r="AA71" s="17">
        <v>35951</v>
      </c>
      <c r="AB71" s="13">
        <v>0</v>
      </c>
      <c r="AC71" s="17">
        <v>0</v>
      </c>
      <c r="AD71" s="13">
        <v>0</v>
      </c>
      <c r="AE71" s="67">
        <v>0</v>
      </c>
      <c r="AF71" s="79"/>
      <c r="AG71" s="15">
        <f t="shared" ref="AG71:AG75" si="18">M71+U71+Z71+AB71+AD71</f>
        <v>10850000</v>
      </c>
      <c r="AH71" s="15">
        <f t="shared" si="15"/>
        <v>65705</v>
      </c>
      <c r="AI71" s="43">
        <f t="shared" si="16"/>
        <v>10784295</v>
      </c>
      <c r="AJ71" s="78">
        <f t="shared" si="17"/>
        <v>0.60557603686635952</v>
      </c>
      <c r="AK71" s="71"/>
      <c r="AL71" s="72"/>
    </row>
    <row r="72" spans="1:38" ht="15.2" customHeight="1">
      <c r="A72" s="64"/>
      <c r="B72" s="65"/>
      <c r="C72" s="66"/>
      <c r="D72" s="16">
        <v>482</v>
      </c>
      <c r="E72" s="64" t="s">
        <v>53</v>
      </c>
      <c r="F72" s="65"/>
      <c r="G72" s="65"/>
      <c r="H72" s="65"/>
      <c r="I72" s="65"/>
      <c r="J72" s="65"/>
      <c r="K72" s="65"/>
      <c r="L72" s="66"/>
      <c r="M72" s="67">
        <v>75143904</v>
      </c>
      <c r="N72" s="80"/>
      <c r="O72" s="79"/>
      <c r="P72" s="67">
        <v>4487467</v>
      </c>
      <c r="Q72" s="68"/>
      <c r="R72" s="68"/>
      <c r="S72" s="68"/>
      <c r="T72" s="81"/>
      <c r="U72" s="82">
        <v>0</v>
      </c>
      <c r="V72" s="83"/>
      <c r="W72" s="84">
        <v>0</v>
      </c>
      <c r="X72" s="85"/>
      <c r="Y72" s="85"/>
      <c r="Z72" s="15">
        <v>300000</v>
      </c>
      <c r="AA72" s="13">
        <v>56428</v>
      </c>
      <c r="AB72" s="17">
        <v>0</v>
      </c>
      <c r="AC72" s="13">
        <v>0</v>
      </c>
      <c r="AD72" s="17">
        <v>0</v>
      </c>
      <c r="AE72" s="67">
        <v>0</v>
      </c>
      <c r="AF72" s="81"/>
      <c r="AG72" s="15">
        <f t="shared" si="18"/>
        <v>75443904</v>
      </c>
      <c r="AH72" s="15">
        <f t="shared" si="15"/>
        <v>4543895</v>
      </c>
      <c r="AI72" s="43">
        <f t="shared" si="16"/>
        <v>70900009</v>
      </c>
      <c r="AJ72" s="78">
        <f t="shared" si="17"/>
        <v>6.0228789326702925</v>
      </c>
      <c r="AK72" s="71"/>
      <c r="AL72" s="72"/>
    </row>
    <row r="73" spans="1:38" ht="15.2" customHeight="1">
      <c r="A73" s="86"/>
      <c r="B73" s="65"/>
      <c r="C73" s="66"/>
      <c r="D73" s="12">
        <v>483</v>
      </c>
      <c r="E73" s="64" t="s">
        <v>54</v>
      </c>
      <c r="F73" s="87"/>
      <c r="G73" s="87"/>
      <c r="H73" s="87"/>
      <c r="I73" s="87"/>
      <c r="J73" s="87"/>
      <c r="K73" s="87"/>
      <c r="L73" s="88"/>
      <c r="M73" s="67">
        <v>50000</v>
      </c>
      <c r="N73" s="68"/>
      <c r="O73" s="81"/>
      <c r="P73" s="95">
        <v>0</v>
      </c>
      <c r="Q73" s="97"/>
      <c r="R73" s="97"/>
      <c r="S73" s="97"/>
      <c r="T73" s="96"/>
      <c r="U73" s="82">
        <v>230000</v>
      </c>
      <c r="V73" s="89"/>
      <c r="W73" s="98">
        <v>0</v>
      </c>
      <c r="X73" s="99"/>
      <c r="Y73" s="100"/>
      <c r="Z73" s="13">
        <v>320000</v>
      </c>
      <c r="AA73" s="31">
        <v>0</v>
      </c>
      <c r="AB73" s="13">
        <v>0</v>
      </c>
      <c r="AC73" s="31">
        <v>0</v>
      </c>
      <c r="AD73" s="13">
        <v>0</v>
      </c>
      <c r="AE73" s="95">
        <v>0</v>
      </c>
      <c r="AF73" s="96"/>
      <c r="AG73" s="15">
        <f t="shared" si="18"/>
        <v>600000</v>
      </c>
      <c r="AH73" s="15">
        <f t="shared" si="15"/>
        <v>0</v>
      </c>
      <c r="AI73" s="43">
        <f t="shared" si="16"/>
        <v>600000</v>
      </c>
      <c r="AJ73" s="78">
        <f t="shared" si="17"/>
        <v>0</v>
      </c>
      <c r="AK73" s="71"/>
      <c r="AL73" s="72"/>
    </row>
    <row r="74" spans="1:38" ht="15.2" customHeight="1">
      <c r="A74" s="64"/>
      <c r="B74" s="65"/>
      <c r="C74" s="66"/>
      <c r="D74" s="33">
        <v>485</v>
      </c>
      <c r="E74" s="64" t="s">
        <v>55</v>
      </c>
      <c r="F74" s="65"/>
      <c r="G74" s="65"/>
      <c r="H74" s="65"/>
      <c r="I74" s="65"/>
      <c r="J74" s="65"/>
      <c r="K74" s="65"/>
      <c r="L74" s="66"/>
      <c r="M74" s="67">
        <v>3416150</v>
      </c>
      <c r="N74" s="68"/>
      <c r="O74" s="69"/>
      <c r="P74" s="70">
        <v>0</v>
      </c>
      <c r="Q74" s="71"/>
      <c r="R74" s="71"/>
      <c r="S74" s="71"/>
      <c r="T74" s="72"/>
      <c r="U74" s="73">
        <v>216000</v>
      </c>
      <c r="V74" s="74"/>
      <c r="W74" s="75">
        <v>380</v>
      </c>
      <c r="X74" s="76"/>
      <c r="Y74" s="77"/>
      <c r="Z74" s="34">
        <v>0</v>
      </c>
      <c r="AA74" s="35">
        <v>0</v>
      </c>
      <c r="AB74" s="34">
        <v>0</v>
      </c>
      <c r="AC74" s="35">
        <v>0</v>
      </c>
      <c r="AD74" s="34">
        <v>0</v>
      </c>
      <c r="AE74" s="78">
        <v>0</v>
      </c>
      <c r="AF74" s="72"/>
      <c r="AG74" s="15">
        <f t="shared" si="18"/>
        <v>3632150</v>
      </c>
      <c r="AH74" s="15">
        <f t="shared" si="15"/>
        <v>380</v>
      </c>
      <c r="AI74" s="43">
        <f t="shared" si="16"/>
        <v>3631770</v>
      </c>
      <c r="AJ74" s="78">
        <f t="shared" si="17"/>
        <v>1.0462122985008879E-2</v>
      </c>
      <c r="AK74" s="71"/>
      <c r="AL74" s="72"/>
    </row>
    <row r="75" spans="1:38" ht="11.25" customHeight="1">
      <c r="A75" s="64"/>
      <c r="B75" s="65"/>
      <c r="C75" s="66"/>
      <c r="D75" s="33">
        <v>486</v>
      </c>
      <c r="E75" s="64" t="s">
        <v>59</v>
      </c>
      <c r="F75" s="65"/>
      <c r="G75" s="65"/>
      <c r="H75" s="65"/>
      <c r="I75" s="65"/>
      <c r="J75" s="65"/>
      <c r="K75" s="65"/>
      <c r="L75" s="66"/>
      <c r="M75" s="67">
        <v>1200000</v>
      </c>
      <c r="N75" s="68"/>
      <c r="O75" s="69"/>
      <c r="P75" s="70">
        <v>0</v>
      </c>
      <c r="Q75" s="71"/>
      <c r="R75" s="71"/>
      <c r="S75" s="71"/>
      <c r="T75" s="72"/>
      <c r="U75" s="73">
        <v>0</v>
      </c>
      <c r="V75" s="74"/>
      <c r="W75" s="75">
        <v>0</v>
      </c>
      <c r="X75" s="76"/>
      <c r="Y75" s="77"/>
      <c r="Z75" s="34">
        <v>0</v>
      </c>
      <c r="AA75" s="35">
        <v>0</v>
      </c>
      <c r="AB75" s="34">
        <v>0</v>
      </c>
      <c r="AC75" s="35">
        <v>0</v>
      </c>
      <c r="AD75" s="34">
        <v>0</v>
      </c>
      <c r="AE75" s="78">
        <v>0</v>
      </c>
      <c r="AF75" s="72"/>
      <c r="AG75" s="15">
        <f t="shared" si="18"/>
        <v>1200000</v>
      </c>
      <c r="AH75" s="15">
        <f t="shared" ref="AH75" si="19">P75+W75+AA75+AC75</f>
        <v>0</v>
      </c>
      <c r="AI75" s="43">
        <f t="shared" si="16"/>
        <v>1200000</v>
      </c>
      <c r="AJ75" s="78">
        <f t="shared" ref="AJ75" si="20">AH75/AG75*100</f>
        <v>0</v>
      </c>
      <c r="AK75" s="71"/>
      <c r="AL75" s="72"/>
    </row>
    <row r="76" spans="1:38" ht="15.2" customHeight="1">
      <c r="A76" s="101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3"/>
    </row>
    <row r="77" spans="1:38" ht="30.2" customHeight="1">
      <c r="A77" s="104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6"/>
    </row>
    <row r="78" spans="1:38" ht="17.45" customHeight="1"/>
    <row r="79" spans="1:38" ht="3" customHeight="1">
      <c r="C79" s="91"/>
      <c r="D79" s="91"/>
      <c r="E79" s="91"/>
      <c r="F79" s="91"/>
      <c r="G79" s="91"/>
      <c r="H79" s="91"/>
      <c r="I79" s="91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7"/>
      <c r="V79" s="37"/>
      <c r="W79" s="37"/>
      <c r="X79" s="37"/>
      <c r="Y79" s="37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</row>
    <row r="80" spans="1:38" ht="12" customHeight="1">
      <c r="C80" s="91"/>
      <c r="D80" s="91"/>
      <c r="E80" s="91"/>
      <c r="F80" s="91"/>
      <c r="G80" s="91"/>
      <c r="H80" s="91"/>
      <c r="I80" s="91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7"/>
      <c r="V80" s="37"/>
      <c r="W80" s="37"/>
      <c r="X80" s="37"/>
      <c r="Y80" s="37"/>
      <c r="Z80" s="36"/>
      <c r="AA80" s="36"/>
      <c r="AB80" s="36"/>
      <c r="AC80" s="36"/>
      <c r="AD80" s="36"/>
      <c r="AE80" s="36"/>
      <c r="AF80" s="92"/>
      <c r="AG80" s="92"/>
      <c r="AH80" s="92"/>
      <c r="AI80" s="92"/>
      <c r="AJ80" s="92"/>
    </row>
    <row r="81" spans="3:36" ht="3" customHeight="1"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7"/>
      <c r="V81" s="37"/>
      <c r="W81" s="37"/>
      <c r="X81" s="37"/>
      <c r="Y81" s="37"/>
      <c r="Z81" s="36"/>
      <c r="AA81" s="36"/>
      <c r="AB81" s="36"/>
      <c r="AC81" s="36"/>
      <c r="AD81" s="36"/>
      <c r="AE81" s="36"/>
      <c r="AF81" s="92"/>
      <c r="AG81" s="92"/>
      <c r="AH81" s="92"/>
      <c r="AI81" s="92"/>
      <c r="AJ81" s="92"/>
    </row>
    <row r="82" spans="3:36" ht="9" customHeight="1"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7"/>
      <c r="V82" s="37"/>
      <c r="W82" s="37"/>
      <c r="X82" s="37"/>
      <c r="Y82" s="37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</row>
    <row r="83" spans="3:36" ht="15.2" customHeight="1">
      <c r="C83" s="91"/>
      <c r="D83" s="91"/>
      <c r="E83" s="91"/>
      <c r="F83" s="91"/>
      <c r="G83" s="91"/>
      <c r="H83" s="91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37"/>
      <c r="Y83" s="37"/>
      <c r="Z83" s="36"/>
      <c r="AA83" s="36"/>
      <c r="AB83" s="36"/>
      <c r="AC83" s="36"/>
      <c r="AD83" s="36"/>
      <c r="AE83" s="36"/>
      <c r="AF83" s="94"/>
      <c r="AG83" s="94"/>
      <c r="AH83" s="94"/>
      <c r="AI83" s="94"/>
      <c r="AJ83" s="94"/>
    </row>
    <row r="84" spans="3:36" ht="15.2" customHeight="1"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7"/>
      <c r="V84" s="37"/>
      <c r="W84" s="37"/>
      <c r="X84" s="37"/>
      <c r="Y84" s="37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</row>
    <row r="85" spans="3:36"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7"/>
      <c r="V85" s="37"/>
      <c r="W85" s="37"/>
      <c r="X85" s="37"/>
      <c r="Y85" s="37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</row>
  </sheetData>
  <mergeCells count="454">
    <mergeCell ref="AJ30:AL30"/>
    <mergeCell ref="W21:Y21"/>
    <mergeCell ref="E21:L21"/>
    <mergeCell ref="M21:O21"/>
    <mergeCell ref="AE24:AF24"/>
    <mergeCell ref="AJ24:AL24"/>
    <mergeCell ref="AE26:AF26"/>
    <mergeCell ref="AJ26:AL26"/>
    <mergeCell ref="AE28:AF28"/>
    <mergeCell ref="AJ28:AL28"/>
    <mergeCell ref="E30:L30"/>
    <mergeCell ref="P30:T30"/>
    <mergeCell ref="AE30:AF30"/>
    <mergeCell ref="M30:O30"/>
    <mergeCell ref="U30:V30"/>
    <mergeCell ref="W30:Y30"/>
    <mergeCell ref="S23:U23"/>
    <mergeCell ref="P22:R22"/>
    <mergeCell ref="W22:Y22"/>
    <mergeCell ref="AE22:AF22"/>
    <mergeCell ref="E22:L22"/>
    <mergeCell ref="E23:L23"/>
    <mergeCell ref="P23:R23"/>
    <mergeCell ref="E10:P10"/>
    <mergeCell ref="R10:X10"/>
    <mergeCell ref="A12:C13"/>
    <mergeCell ref="D12:D13"/>
    <mergeCell ref="E12:L13"/>
    <mergeCell ref="M12:T12"/>
    <mergeCell ref="U12:Y12"/>
    <mergeCell ref="P21:T21"/>
    <mergeCell ref="A20:C20"/>
    <mergeCell ref="E20:L20"/>
    <mergeCell ref="M20:O20"/>
    <mergeCell ref="P20:T20"/>
    <mergeCell ref="U20:V20"/>
    <mergeCell ref="W20:Y20"/>
    <mergeCell ref="AB12:AC12"/>
    <mergeCell ref="AD12:AF12"/>
    <mergeCell ref="AG12:AL12"/>
    <mergeCell ref="M13:O13"/>
    <mergeCell ref="P13:T13"/>
    <mergeCell ref="U13:V13"/>
    <mergeCell ref="W13:Y13"/>
    <mergeCell ref="AE13:AF13"/>
    <mergeCell ref="AJ13:AL13"/>
    <mergeCell ref="Z12:AA12"/>
    <mergeCell ref="C1:E1"/>
    <mergeCell ref="B3:AK3"/>
    <mergeCell ref="H5:X6"/>
    <mergeCell ref="E6:F7"/>
    <mergeCell ref="E8:J8"/>
    <mergeCell ref="L8:M8"/>
    <mergeCell ref="O8:R8"/>
    <mergeCell ref="T8:U8"/>
    <mergeCell ref="V8:X8"/>
    <mergeCell ref="AE16:AF16"/>
    <mergeCell ref="AJ16:AL16"/>
    <mergeCell ref="A15:C15"/>
    <mergeCell ref="E15:L15"/>
    <mergeCell ref="M15:O15"/>
    <mergeCell ref="P15:T15"/>
    <mergeCell ref="U15:V15"/>
    <mergeCell ref="W15:Y15"/>
    <mergeCell ref="AE17:AF17"/>
    <mergeCell ref="AJ17:AL17"/>
    <mergeCell ref="AE15:AF15"/>
    <mergeCell ref="AJ15:AL15"/>
    <mergeCell ref="A16:C16"/>
    <mergeCell ref="E16:L16"/>
    <mergeCell ref="M16:O16"/>
    <mergeCell ref="P16:T16"/>
    <mergeCell ref="U16:V16"/>
    <mergeCell ref="W16:Y16"/>
    <mergeCell ref="AE18:AF18"/>
    <mergeCell ref="AJ18:AL18"/>
    <mergeCell ref="A17:C17"/>
    <mergeCell ref="E17:L17"/>
    <mergeCell ref="M17:O17"/>
    <mergeCell ref="P17:T17"/>
    <mergeCell ref="U17:V17"/>
    <mergeCell ref="W17:Y17"/>
    <mergeCell ref="AE19:AF19"/>
    <mergeCell ref="AJ19:AL19"/>
    <mergeCell ref="A18:C18"/>
    <mergeCell ref="E18:L18"/>
    <mergeCell ref="M18:O18"/>
    <mergeCell ref="P18:T18"/>
    <mergeCell ref="U18:V18"/>
    <mergeCell ref="W18:Y18"/>
    <mergeCell ref="AE20:AF20"/>
    <mergeCell ref="AJ20:AL20"/>
    <mergeCell ref="A19:C19"/>
    <mergeCell ref="E19:L19"/>
    <mergeCell ref="M19:O19"/>
    <mergeCell ref="P19:T19"/>
    <mergeCell ref="U19:V19"/>
    <mergeCell ref="W19:Y19"/>
    <mergeCell ref="A25:C25"/>
    <mergeCell ref="E25:L25"/>
    <mergeCell ref="M25:O25"/>
    <mergeCell ref="P25:T25"/>
    <mergeCell ref="U25:V25"/>
    <mergeCell ref="W25:Y25"/>
    <mergeCell ref="AE25:AF25"/>
    <mergeCell ref="AJ25:AL25"/>
    <mergeCell ref="A24:C24"/>
    <mergeCell ref="E24:L24"/>
    <mergeCell ref="M24:O24"/>
    <mergeCell ref="P24:T24"/>
    <mergeCell ref="U24:V24"/>
    <mergeCell ref="W24:Y24"/>
    <mergeCell ref="W23:Y23"/>
    <mergeCell ref="AE21:AF21"/>
    <mergeCell ref="A27:C27"/>
    <mergeCell ref="E27:L27"/>
    <mergeCell ref="M27:O27"/>
    <mergeCell ref="P27:T27"/>
    <mergeCell ref="U27:V27"/>
    <mergeCell ref="W27:Y27"/>
    <mergeCell ref="AE27:AF27"/>
    <mergeCell ref="AJ27:AL27"/>
    <mergeCell ref="A26:C26"/>
    <mergeCell ref="E26:L26"/>
    <mergeCell ref="M26:O26"/>
    <mergeCell ref="P26:T26"/>
    <mergeCell ref="U26:V26"/>
    <mergeCell ref="W26:Y26"/>
    <mergeCell ref="A29:C29"/>
    <mergeCell ref="E29:L29"/>
    <mergeCell ref="M29:O29"/>
    <mergeCell ref="P29:T29"/>
    <mergeCell ref="U29:V29"/>
    <mergeCell ref="W29:Y29"/>
    <mergeCell ref="AE29:AF29"/>
    <mergeCell ref="AJ29:AL29"/>
    <mergeCell ref="A28:C28"/>
    <mergeCell ref="E28:L28"/>
    <mergeCell ref="M28:O28"/>
    <mergeCell ref="P28:T28"/>
    <mergeCell ref="U28:V28"/>
    <mergeCell ref="W28:Y28"/>
    <mergeCell ref="AE31:AF31"/>
    <mergeCell ref="AJ31:AL31"/>
    <mergeCell ref="A32:C32"/>
    <mergeCell ref="E32:L32"/>
    <mergeCell ref="M32:O32"/>
    <mergeCell ref="P32:T32"/>
    <mergeCell ref="U32:V32"/>
    <mergeCell ref="W32:Y32"/>
    <mergeCell ref="AE32:AF32"/>
    <mergeCell ref="AJ32:AL32"/>
    <mergeCell ref="A31:C31"/>
    <mergeCell ref="E31:L31"/>
    <mergeCell ref="M31:O31"/>
    <mergeCell ref="P31:T31"/>
    <mergeCell ref="U31:V31"/>
    <mergeCell ref="W31:Y31"/>
    <mergeCell ref="AE33:AF33"/>
    <mergeCell ref="AJ33:AL33"/>
    <mergeCell ref="A34:C34"/>
    <mergeCell ref="E34:L34"/>
    <mergeCell ref="M34:O34"/>
    <mergeCell ref="P34:T34"/>
    <mergeCell ref="U34:V34"/>
    <mergeCell ref="W34:Y34"/>
    <mergeCell ref="AE34:AF34"/>
    <mergeCell ref="AJ34:AL34"/>
    <mergeCell ref="A33:C33"/>
    <mergeCell ref="E33:L33"/>
    <mergeCell ref="M33:O33"/>
    <mergeCell ref="P33:T33"/>
    <mergeCell ref="U33:V33"/>
    <mergeCell ref="W33:Y33"/>
    <mergeCell ref="AE35:AF35"/>
    <mergeCell ref="AJ35:AL35"/>
    <mergeCell ref="A36:C36"/>
    <mergeCell ref="E36:L36"/>
    <mergeCell ref="M36:O36"/>
    <mergeCell ref="P36:T36"/>
    <mergeCell ref="U36:V36"/>
    <mergeCell ref="W36:Y36"/>
    <mergeCell ref="AE36:AF36"/>
    <mergeCell ref="AJ36:AL36"/>
    <mergeCell ref="A35:C35"/>
    <mergeCell ref="E35:L35"/>
    <mergeCell ref="M35:O35"/>
    <mergeCell ref="P35:T35"/>
    <mergeCell ref="U35:V35"/>
    <mergeCell ref="W35:Y35"/>
    <mergeCell ref="AE38:AF38"/>
    <mergeCell ref="AJ38:AL38"/>
    <mergeCell ref="A39:C39"/>
    <mergeCell ref="E39:L39"/>
    <mergeCell ref="M39:O39"/>
    <mergeCell ref="P39:T39"/>
    <mergeCell ref="U39:V39"/>
    <mergeCell ref="W39:Y39"/>
    <mergeCell ref="AE39:AF39"/>
    <mergeCell ref="AJ39:AL39"/>
    <mergeCell ref="A38:C38"/>
    <mergeCell ref="E38:L38"/>
    <mergeCell ref="M38:O38"/>
    <mergeCell ref="P38:T38"/>
    <mergeCell ref="U38:V38"/>
    <mergeCell ref="W38:Y38"/>
    <mergeCell ref="AE40:AF40"/>
    <mergeCell ref="AJ40:AL40"/>
    <mergeCell ref="A42:AL42"/>
    <mergeCell ref="A43:AL43"/>
    <mergeCell ref="A45:C46"/>
    <mergeCell ref="D45:D46"/>
    <mergeCell ref="E45:L46"/>
    <mergeCell ref="M45:T45"/>
    <mergeCell ref="U45:Y45"/>
    <mergeCell ref="Z45:AA45"/>
    <mergeCell ref="A40:C40"/>
    <mergeCell ref="E40:L40"/>
    <mergeCell ref="M40:O40"/>
    <mergeCell ref="P40:T40"/>
    <mergeCell ref="U40:V40"/>
    <mergeCell ref="W40:Y40"/>
    <mergeCell ref="AB45:AC45"/>
    <mergeCell ref="AD45:AF45"/>
    <mergeCell ref="AG45:AL45"/>
    <mergeCell ref="M46:O46"/>
    <mergeCell ref="P46:T46"/>
    <mergeCell ref="U46:V46"/>
    <mergeCell ref="W46:Y46"/>
    <mergeCell ref="AE46:AF46"/>
    <mergeCell ref="AJ46:AL46"/>
    <mergeCell ref="AE48:AF48"/>
    <mergeCell ref="AJ48:AL48"/>
    <mergeCell ref="A49:C49"/>
    <mergeCell ref="E49:L49"/>
    <mergeCell ref="M49:O49"/>
    <mergeCell ref="P49:T49"/>
    <mergeCell ref="U49:V49"/>
    <mergeCell ref="W49:Y49"/>
    <mergeCell ref="AE49:AF49"/>
    <mergeCell ref="AJ49:AL49"/>
    <mergeCell ref="A48:C48"/>
    <mergeCell ref="E48:L48"/>
    <mergeCell ref="M48:O48"/>
    <mergeCell ref="P48:T48"/>
    <mergeCell ref="U48:V48"/>
    <mergeCell ref="W48:Y48"/>
    <mergeCell ref="AE50:AF50"/>
    <mergeCell ref="AJ50:AL50"/>
    <mergeCell ref="A51:C51"/>
    <mergeCell ref="E51:L51"/>
    <mergeCell ref="M51:O51"/>
    <mergeCell ref="P51:T51"/>
    <mergeCell ref="U51:V51"/>
    <mergeCell ref="W51:Y51"/>
    <mergeCell ref="AE51:AF51"/>
    <mergeCell ref="AJ51:AL51"/>
    <mergeCell ref="A50:C50"/>
    <mergeCell ref="E50:L50"/>
    <mergeCell ref="M50:O50"/>
    <mergeCell ref="P50:T50"/>
    <mergeCell ref="U50:V50"/>
    <mergeCell ref="W50:Y50"/>
    <mergeCell ref="AE52:AF52"/>
    <mergeCell ref="AJ52:AL52"/>
    <mergeCell ref="A53:C53"/>
    <mergeCell ref="E53:L53"/>
    <mergeCell ref="M53:O53"/>
    <mergeCell ref="P53:T53"/>
    <mergeCell ref="U53:V53"/>
    <mergeCell ref="W53:Y53"/>
    <mergeCell ref="AE53:AF53"/>
    <mergeCell ref="AJ53:AL53"/>
    <mergeCell ref="A52:C52"/>
    <mergeCell ref="E52:L52"/>
    <mergeCell ref="M52:O52"/>
    <mergeCell ref="P52:T52"/>
    <mergeCell ref="U52:V52"/>
    <mergeCell ref="W52:Y52"/>
    <mergeCell ref="AE54:AF54"/>
    <mergeCell ref="AJ54:AL54"/>
    <mergeCell ref="A55:C55"/>
    <mergeCell ref="E55:L55"/>
    <mergeCell ref="M55:O55"/>
    <mergeCell ref="P55:T55"/>
    <mergeCell ref="U55:V55"/>
    <mergeCell ref="W55:Y55"/>
    <mergeCell ref="AE55:AF55"/>
    <mergeCell ref="AJ55:AL55"/>
    <mergeCell ref="A54:C54"/>
    <mergeCell ref="E54:L54"/>
    <mergeCell ref="M54:O54"/>
    <mergeCell ref="P54:T54"/>
    <mergeCell ref="U54:V54"/>
    <mergeCell ref="W54:Y54"/>
    <mergeCell ref="AE56:AF56"/>
    <mergeCell ref="AJ56:AL56"/>
    <mergeCell ref="A57:C57"/>
    <mergeCell ref="E57:L57"/>
    <mergeCell ref="M57:O57"/>
    <mergeCell ref="P57:T57"/>
    <mergeCell ref="U57:V57"/>
    <mergeCell ref="W57:Y57"/>
    <mergeCell ref="AE57:AF57"/>
    <mergeCell ref="AJ57:AL57"/>
    <mergeCell ref="A56:C56"/>
    <mergeCell ref="E56:L56"/>
    <mergeCell ref="M56:O56"/>
    <mergeCell ref="P56:T56"/>
    <mergeCell ref="U56:V56"/>
    <mergeCell ref="W56:Y56"/>
    <mergeCell ref="AE58:AF58"/>
    <mergeCell ref="AJ58:AL58"/>
    <mergeCell ref="A59:C59"/>
    <mergeCell ref="E59:L59"/>
    <mergeCell ref="M59:O59"/>
    <mergeCell ref="P59:T59"/>
    <mergeCell ref="U59:V59"/>
    <mergeCell ref="W59:Y59"/>
    <mergeCell ref="AE59:AF59"/>
    <mergeCell ref="AJ59:AL59"/>
    <mergeCell ref="A58:C58"/>
    <mergeCell ref="E58:L58"/>
    <mergeCell ref="M58:O58"/>
    <mergeCell ref="P58:T58"/>
    <mergeCell ref="U58:V58"/>
    <mergeCell ref="W58:Y58"/>
    <mergeCell ref="AE60:AF60"/>
    <mergeCell ref="AJ60:AL60"/>
    <mergeCell ref="A61:C61"/>
    <mergeCell ref="E61:L61"/>
    <mergeCell ref="M61:O61"/>
    <mergeCell ref="P61:T61"/>
    <mergeCell ref="U61:V61"/>
    <mergeCell ref="W61:Y61"/>
    <mergeCell ref="AE61:AF61"/>
    <mergeCell ref="AJ61:AL61"/>
    <mergeCell ref="A60:C60"/>
    <mergeCell ref="E60:L60"/>
    <mergeCell ref="M60:O60"/>
    <mergeCell ref="P60:T60"/>
    <mergeCell ref="U60:V60"/>
    <mergeCell ref="W60:Y60"/>
    <mergeCell ref="AE62:AF62"/>
    <mergeCell ref="AJ62:AL62"/>
    <mergeCell ref="A63:C63"/>
    <mergeCell ref="E63:L63"/>
    <mergeCell ref="M63:O63"/>
    <mergeCell ref="P63:T63"/>
    <mergeCell ref="U63:V63"/>
    <mergeCell ref="W63:Y63"/>
    <mergeCell ref="AE63:AF63"/>
    <mergeCell ref="AJ63:AL63"/>
    <mergeCell ref="A62:C62"/>
    <mergeCell ref="E62:L62"/>
    <mergeCell ref="M62:O62"/>
    <mergeCell ref="P62:T62"/>
    <mergeCell ref="U62:V62"/>
    <mergeCell ref="W62:Y62"/>
    <mergeCell ref="AE64:AF64"/>
    <mergeCell ref="AJ64:AL64"/>
    <mergeCell ref="A65:C65"/>
    <mergeCell ref="E65:L65"/>
    <mergeCell ref="M65:O65"/>
    <mergeCell ref="P65:T65"/>
    <mergeCell ref="U65:V65"/>
    <mergeCell ref="W65:Y65"/>
    <mergeCell ref="AE65:AF65"/>
    <mergeCell ref="AJ65:AL65"/>
    <mergeCell ref="A64:C64"/>
    <mergeCell ref="E64:L64"/>
    <mergeCell ref="M64:O64"/>
    <mergeCell ref="P64:T64"/>
    <mergeCell ref="U64:V64"/>
    <mergeCell ref="W64:Y64"/>
    <mergeCell ref="AE66:AF66"/>
    <mergeCell ref="AJ66:AL66"/>
    <mergeCell ref="A67:C67"/>
    <mergeCell ref="E67:L67"/>
    <mergeCell ref="M67:O67"/>
    <mergeCell ref="P67:T67"/>
    <mergeCell ref="U67:V67"/>
    <mergeCell ref="W67:Y67"/>
    <mergeCell ref="AE67:AF67"/>
    <mergeCell ref="AJ67:AL67"/>
    <mergeCell ref="A66:C66"/>
    <mergeCell ref="E66:L66"/>
    <mergeCell ref="M66:O66"/>
    <mergeCell ref="P66:T66"/>
    <mergeCell ref="U66:V66"/>
    <mergeCell ref="W66:Y66"/>
    <mergeCell ref="AE69:AF69"/>
    <mergeCell ref="AJ69:AL69"/>
    <mergeCell ref="A70:C70"/>
    <mergeCell ref="E70:L70"/>
    <mergeCell ref="M70:O70"/>
    <mergeCell ref="P70:T70"/>
    <mergeCell ref="U70:V70"/>
    <mergeCell ref="W70:Y70"/>
    <mergeCell ref="AE70:AF70"/>
    <mergeCell ref="AJ70:AL70"/>
    <mergeCell ref="A69:C69"/>
    <mergeCell ref="E69:L69"/>
    <mergeCell ref="M69:O69"/>
    <mergeCell ref="P69:T69"/>
    <mergeCell ref="U69:V69"/>
    <mergeCell ref="W69:Y69"/>
    <mergeCell ref="C79:I80"/>
    <mergeCell ref="AF80:AJ81"/>
    <mergeCell ref="C83:H83"/>
    <mergeCell ref="I83:W83"/>
    <mergeCell ref="AF83:AJ83"/>
    <mergeCell ref="AE73:AF73"/>
    <mergeCell ref="AJ73:AL73"/>
    <mergeCell ref="A74:C74"/>
    <mergeCell ref="E74:L74"/>
    <mergeCell ref="M74:O74"/>
    <mergeCell ref="P74:T74"/>
    <mergeCell ref="U74:V74"/>
    <mergeCell ref="W74:Y74"/>
    <mergeCell ref="AE74:AF74"/>
    <mergeCell ref="AJ74:AL74"/>
    <mergeCell ref="A73:C73"/>
    <mergeCell ref="E73:L73"/>
    <mergeCell ref="M73:O73"/>
    <mergeCell ref="P73:T73"/>
    <mergeCell ref="U73:V73"/>
    <mergeCell ref="W73:Y73"/>
    <mergeCell ref="A76:AL76"/>
    <mergeCell ref="A77:AL77"/>
    <mergeCell ref="A75:C75"/>
    <mergeCell ref="A72:C72"/>
    <mergeCell ref="E72:L72"/>
    <mergeCell ref="M72:O72"/>
    <mergeCell ref="P72:T72"/>
    <mergeCell ref="U72:V72"/>
    <mergeCell ref="W72:Y72"/>
    <mergeCell ref="AE72:AF72"/>
    <mergeCell ref="AJ72:AL72"/>
    <mergeCell ref="A71:C71"/>
    <mergeCell ref="E71:L71"/>
    <mergeCell ref="M71:O71"/>
    <mergeCell ref="P71:T71"/>
    <mergeCell ref="U71:V71"/>
    <mergeCell ref="W71:Y71"/>
    <mergeCell ref="E75:L75"/>
    <mergeCell ref="M75:O75"/>
    <mergeCell ref="P75:T75"/>
    <mergeCell ref="U75:V75"/>
    <mergeCell ref="W75:Y75"/>
    <mergeCell ref="AE75:AF75"/>
    <mergeCell ref="AJ75:AL75"/>
    <mergeCell ref="AE71:AF71"/>
    <mergeCell ref="AJ71:AL71"/>
  </mergeCells>
  <pageMargins left="0" right="0" top="0" bottom="0" header="0.31496062992125984" footer="0.31496062992125984"/>
  <pageSetup paperSize="9" orientation="landscape" r:id="rId1"/>
  <rowBreaks count="3" manualBreakCount="3">
    <brk id="23" max="16383" man="1"/>
    <brk id="57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dobrinka</cp:lastModifiedBy>
  <cp:lastPrinted>2018-07-24T07:10:27Z</cp:lastPrinted>
  <dcterms:created xsi:type="dcterms:W3CDTF">2015-07-16T11:03:08Z</dcterms:created>
  <dcterms:modified xsi:type="dcterms:W3CDTF">2019-05-20T07:32:10Z</dcterms:modified>
</cp:coreProperties>
</file>