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605" yWindow="345" windowWidth="19920" windowHeight="130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Z61" i="1"/>
  <c r="AI30"/>
  <c r="AI33"/>
  <c r="AA29"/>
  <c r="AH33"/>
  <c r="P29"/>
  <c r="M29"/>
  <c r="AG33"/>
  <c r="AG75"/>
  <c r="AG69"/>
  <c r="AG71"/>
  <c r="AG72"/>
  <c r="AG73"/>
  <c r="AG74"/>
  <c r="AG50"/>
  <c r="AG51"/>
  <c r="AG52"/>
  <c r="AG54"/>
  <c r="AG55"/>
  <c r="AG56"/>
  <c r="AG57"/>
  <c r="AG58"/>
  <c r="AG59"/>
  <c r="AG60"/>
  <c r="AG62"/>
  <c r="AG63"/>
  <c r="AG64"/>
  <c r="AG66"/>
  <c r="AG68"/>
  <c r="AJ33" l="1"/>
  <c r="P53"/>
  <c r="W53"/>
  <c r="W61"/>
  <c r="AA35" l="1"/>
  <c r="AC53"/>
  <c r="AC17" s="1"/>
  <c r="AH58"/>
  <c r="AH32"/>
  <c r="AH59"/>
  <c r="AH56"/>
  <c r="Z29"/>
  <c r="Z16" s="1"/>
  <c r="Z21" s="1"/>
  <c r="AJ40"/>
  <c r="AH40"/>
  <c r="AH41"/>
  <c r="AG40"/>
  <c r="AG41"/>
  <c r="AG76"/>
  <c r="M70"/>
  <c r="M20" s="1"/>
  <c r="AH76"/>
  <c r="AC35"/>
  <c r="AC16" s="1"/>
  <c r="AC21" s="1"/>
  <c r="AH30"/>
  <c r="W35"/>
  <c r="W16" s="1"/>
  <c r="P49"/>
  <c r="AB70"/>
  <c r="AB20" s="1"/>
  <c r="S23"/>
  <c r="Z53"/>
  <c r="AA49"/>
  <c r="Z49"/>
  <c r="AB19"/>
  <c r="U65"/>
  <c r="U61"/>
  <c r="U53"/>
  <c r="M67"/>
  <c r="AG67" s="1"/>
  <c r="M65"/>
  <c r="AG65" s="1"/>
  <c r="AB35"/>
  <c r="AB16" s="1"/>
  <c r="AB21" s="1"/>
  <c r="M35"/>
  <c r="M39"/>
  <c r="M19" s="1"/>
  <c r="AG19" s="1"/>
  <c r="AH71"/>
  <c r="AH72"/>
  <c r="AH73"/>
  <c r="AH74"/>
  <c r="AH75"/>
  <c r="AH50"/>
  <c r="AH51"/>
  <c r="AH52"/>
  <c r="AH54"/>
  <c r="AH55"/>
  <c r="AH60"/>
  <c r="AH62"/>
  <c r="AH63"/>
  <c r="AH64"/>
  <c r="AJ64" s="1"/>
  <c r="AH66"/>
  <c r="AJ66" s="1"/>
  <c r="AH68"/>
  <c r="AH37"/>
  <c r="AG25"/>
  <c r="AG26"/>
  <c r="AG27"/>
  <c r="AG28"/>
  <c r="AG30"/>
  <c r="AJ30" s="1"/>
  <c r="AG31"/>
  <c r="AG32"/>
  <c r="AG34"/>
  <c r="AG36"/>
  <c r="AG37"/>
  <c r="U35"/>
  <c r="AA70"/>
  <c r="AA20" s="1"/>
  <c r="Z70"/>
  <c r="Z20" s="1"/>
  <c r="AC70"/>
  <c r="AC20" s="1"/>
  <c r="AH31"/>
  <c r="AH34"/>
  <c r="AH25"/>
  <c r="AH26"/>
  <c r="AI26" s="1"/>
  <c r="AH27"/>
  <c r="AH28"/>
  <c r="P24"/>
  <c r="M61"/>
  <c r="M53"/>
  <c r="M49"/>
  <c r="AB53"/>
  <c r="AB17" s="1"/>
  <c r="W70"/>
  <c r="W20" s="1"/>
  <c r="W49"/>
  <c r="W17" s="1"/>
  <c r="U49"/>
  <c r="P70"/>
  <c r="U70"/>
  <c r="AA39"/>
  <c r="M24"/>
  <c r="AG24" s="1"/>
  <c r="P67"/>
  <c r="AH67" s="1"/>
  <c r="P65"/>
  <c r="AH65" s="1"/>
  <c r="P61"/>
  <c r="AH61" s="1"/>
  <c r="P39"/>
  <c r="AH39" s="1"/>
  <c r="AI27" l="1"/>
  <c r="AI37"/>
  <c r="AI28"/>
  <c r="AI25"/>
  <c r="AI34"/>
  <c r="AI31"/>
  <c r="AH29"/>
  <c r="AI32"/>
  <c r="AG29"/>
  <c r="W21"/>
  <c r="AG49"/>
  <c r="AG61"/>
  <c r="AG53"/>
  <c r="AI76"/>
  <c r="AI40"/>
  <c r="U20"/>
  <c r="AG20" s="1"/>
  <c r="AG70"/>
  <c r="AC22"/>
  <c r="AC23" s="1"/>
  <c r="AJ28"/>
  <c r="AI50"/>
  <c r="AJ67"/>
  <c r="AI74"/>
  <c r="AJ27"/>
  <c r="AB22"/>
  <c r="AB23" s="1"/>
  <c r="AA16"/>
  <c r="AA53"/>
  <c r="AA17" s="1"/>
  <c r="AA22" s="1"/>
  <c r="AH57"/>
  <c r="AI57" s="1"/>
  <c r="AI75"/>
  <c r="AI41"/>
  <c r="AJ26"/>
  <c r="AJ37"/>
  <c r="AG39"/>
  <c r="AI39" s="1"/>
  <c r="AJ72"/>
  <c r="AJ31"/>
  <c r="AJ32"/>
  <c r="AI72"/>
  <c r="AI73"/>
  <c r="AH70"/>
  <c r="AH20" s="1"/>
  <c r="AJ60"/>
  <c r="AJ34"/>
  <c r="AJ25"/>
  <c r="AJ52"/>
  <c r="AJ76"/>
  <c r="AJ74"/>
  <c r="AI71"/>
  <c r="AI63"/>
  <c r="AJ62"/>
  <c r="AJ59"/>
  <c r="AJ58"/>
  <c r="AI55"/>
  <c r="AI54"/>
  <c r="AJ51"/>
  <c r="AJ41"/>
  <c r="AJ75"/>
  <c r="AJ73"/>
  <c r="AI64"/>
  <c r="AI68"/>
  <c r="AJ65"/>
  <c r="AJ56"/>
  <c r="AI56"/>
  <c r="AH24"/>
  <c r="AJ24" s="1"/>
  <c r="U17"/>
  <c r="AG35"/>
  <c r="AJ55"/>
  <c r="AH49"/>
  <c r="Z17"/>
  <c r="Z22" s="1"/>
  <c r="Z23" s="1"/>
  <c r="P20"/>
  <c r="AJ71"/>
  <c r="AI66"/>
  <c r="M17"/>
  <c r="U16"/>
  <c r="U21" s="1"/>
  <c r="M16"/>
  <c r="M21" s="1"/>
  <c r="AI60"/>
  <c r="W22"/>
  <c r="AJ68"/>
  <c r="AI67"/>
  <c r="AI65"/>
  <c r="AJ63"/>
  <c r="AI62"/>
  <c r="AI58"/>
  <c r="P17"/>
  <c r="AJ54"/>
  <c r="AI52"/>
  <c r="AI51"/>
  <c r="AJ50"/>
  <c r="AI59"/>
  <c r="P19"/>
  <c r="AI29" l="1"/>
  <c r="W23"/>
  <c r="AA21"/>
  <c r="AA23" s="1"/>
  <c r="AG17"/>
  <c r="AG22" s="1"/>
  <c r="U22"/>
  <c r="AH17"/>
  <c r="AH22" s="1"/>
  <c r="AH53"/>
  <c r="AI53" s="1"/>
  <c r="AJ57"/>
  <c r="P22"/>
  <c r="M22"/>
  <c r="M23" s="1"/>
  <c r="AI20"/>
  <c r="AJ29"/>
  <c r="AJ39"/>
  <c r="AH19"/>
  <c r="AJ20"/>
  <c r="AG16"/>
  <c r="AJ70"/>
  <c r="AI70"/>
  <c r="AJ61"/>
  <c r="AI61"/>
  <c r="AJ49"/>
  <c r="AI49"/>
  <c r="AI24"/>
  <c r="AJ53" l="1"/>
  <c r="AI19"/>
  <c r="AJ19"/>
  <c r="AI17"/>
  <c r="AI22" s="1"/>
  <c r="AG21"/>
  <c r="AJ17"/>
  <c r="AG23" l="1"/>
  <c r="AH36"/>
  <c r="AI36" s="1"/>
  <c r="P35"/>
  <c r="P16" s="1"/>
  <c r="AH16" s="1"/>
  <c r="P21" l="1"/>
  <c r="P23" s="1"/>
  <c r="AJ36"/>
  <c r="AH35"/>
  <c r="AI35" s="1"/>
  <c r="AJ16" l="1"/>
  <c r="AI16"/>
  <c r="AI21" s="1"/>
  <c r="AI23" s="1"/>
  <c r="AH21"/>
  <c r="AH23" s="1"/>
  <c r="AJ35"/>
</calcChain>
</file>

<file path=xl/sharedStrings.xml><?xml version="1.0" encoding="utf-8"?>
<sst xmlns="http://schemas.openxmlformats.org/spreadsheetml/2006/main" count="115" uniqueCount="78">
  <si>
    <t>Образец К1</t>
  </si>
  <si>
    <t>Општина Богданци</t>
  </si>
  <si>
    <t>Општина:</t>
  </si>
  <si>
    <t>Извештаен период:  од</t>
  </si>
  <si>
    <t>година до</t>
  </si>
  <si>
    <t>година</t>
  </si>
  <si>
    <t>Датум на поднесување на извештајот:</t>
  </si>
  <si>
    <t>План</t>
  </si>
  <si>
    <t>%</t>
  </si>
  <si>
    <t xml:space="preserve">  ТЕКОВНО ОПЕРАТИВЕН БИЛАНС :</t>
  </si>
  <si>
    <t xml:space="preserve"> ВКУПНИ ТЕКОВНО ОПЕРАТИВНИ ПРИХОДИ </t>
  </si>
  <si>
    <t xml:space="preserve"> ВКУПНИ ТЕКОВНО ОПЕРАТИВНИ РАСХОДИ </t>
  </si>
  <si>
    <t xml:space="preserve">  КАПИТАЛЕН БИЛАНС :</t>
  </si>
  <si>
    <t xml:space="preserve"> ВКУПНИ КАПИТАЛНИ ПРИХОДИ </t>
  </si>
  <si>
    <t xml:space="preserve"> ВКУПНИ КАПИТАЛНИ РАСХОДИ </t>
  </si>
  <si>
    <t xml:space="preserve"> </t>
  </si>
  <si>
    <t xml:space="preserve">  Даночни приходи </t>
  </si>
  <si>
    <t xml:space="preserve">  ДАНОК ОД ДОХОД,ОД ДОБИВКА И ОД КАПИТАЛНИ ДОБИВКИ </t>
  </si>
  <si>
    <t xml:space="preserve">  ДАНОЦИ НА ИМОТ </t>
  </si>
  <si>
    <t xml:space="preserve">  ДАНОЦИ НА СПЕЦИФИЧНИ УСЛУГИ </t>
  </si>
  <si>
    <t xml:space="preserve">  ТАКСИ ЗА КОРИСТЕЊЕ ИЛИ ДОЗВОЛИ ЗА ВРШЕЊЕ НА ДЕЈНОСТ </t>
  </si>
  <si>
    <t xml:space="preserve">  Неданочни приходи </t>
  </si>
  <si>
    <t xml:space="preserve">  ТАКСИ И НАДОМЕСТОЦИ </t>
  </si>
  <si>
    <t xml:space="preserve">  АДМИНИСТРАТИВНИ ТАКСИ И НАДОМЕСТОЦИ </t>
  </si>
  <si>
    <t xml:space="preserve">  ДРУГИ НЕДАНОЧНИ ПРИХОДИ </t>
  </si>
  <si>
    <t xml:space="preserve">  Трансвери и донации </t>
  </si>
  <si>
    <t xml:space="preserve">  ТРАНСФЕРИ ОД ДРУГИ НИВОА НА ВЛАСТ </t>
  </si>
  <si>
    <t xml:space="preserve">  ДАНОЦИ ОД СТРАНСТВО </t>
  </si>
  <si>
    <t xml:space="preserve">  Капитални приходи </t>
  </si>
  <si>
    <t xml:space="preserve">  ПРОДАЖБА НА КАПИТАЛНИ СРЕДСТВА </t>
  </si>
  <si>
    <t xml:space="preserve">  ПРОДАЖБА НА ЗЕМЈИШТЕ И НЕМАТЕРИЈАЛНИ ВЛОЖУВАЊА </t>
  </si>
  <si>
    <t>Образложение</t>
  </si>
  <si>
    <t xml:space="preserve">  Плати, наемнини и надоместоци за вработените </t>
  </si>
  <si>
    <t xml:space="preserve">  ОСНОВНИ ПЛАТИ И НАДОМЕСТОЦИ </t>
  </si>
  <si>
    <t xml:space="preserve">  ПРИДОНЕСИ ЗА СОЦИЈАЛНО ОСИГУРУВАЊЕ ОД РАБОТОДАВАЧИТЕ </t>
  </si>
  <si>
    <t xml:space="preserve">  СТОКИ И УСЛУГИ </t>
  </si>
  <si>
    <t xml:space="preserve">  ПАТНИ И ДНЕВНИ ТРОШОЦИ </t>
  </si>
  <si>
    <t xml:space="preserve">  КОМУНАЛНИ УСЛУГИ, ГРЕЕЊЕ, КОМУНИКАЦИЈА И ТРАНСПОРТ </t>
  </si>
  <si>
    <t xml:space="preserve">  СИТЕН ИНВЕНТАР, АЛАТ И ДРУГИ МАТЕРИЈАЛИ ЗА ПОПРАВКИ </t>
  </si>
  <si>
    <t xml:space="preserve">  ПОПРАВКИ И ТЕКОВНО ОДРЖУВАЊЕ </t>
  </si>
  <si>
    <t xml:space="preserve">  ДОГОВОРНИ УСЛУГИ </t>
  </si>
  <si>
    <t xml:space="preserve">  ДРУГИ ТЕКОВНИ РАСХОДИ </t>
  </si>
  <si>
    <t xml:space="preserve">  ДРУГИ ОПЕРАТИВНИ ТРОШОЦИ </t>
  </si>
  <si>
    <t xml:space="preserve">  Субвенции и трансвери </t>
  </si>
  <si>
    <t xml:space="preserve">  ТРАНСФЕРИ ДО НЕВЛАДИНИ ОРГАНИЗАЦИИ </t>
  </si>
  <si>
    <t xml:space="preserve">  РАЗНИ ТРАНСФЕРИ </t>
  </si>
  <si>
    <t xml:space="preserve">  СОЦИЈАЛНИ БЕНИФИЦИИ </t>
  </si>
  <si>
    <t xml:space="preserve">  Социјални надоместоци </t>
  </si>
  <si>
    <t xml:space="preserve">  ОТПЛАТА НА ГЛАВНИНА </t>
  </si>
  <si>
    <t xml:space="preserve">  ОТПЛАТА НА ГЛАВНИНА ДО НЕРЕЗИДЕНТНИ ДРЕДИТОРИ </t>
  </si>
  <si>
    <t xml:space="preserve">  КАПИТАЛНИ РАСХОДИ </t>
  </si>
  <si>
    <t xml:space="preserve">  Купување опрема и машини </t>
  </si>
  <si>
    <t xml:space="preserve">  ГРАДЕЖНИ ОБЈЕКТИ </t>
  </si>
  <si>
    <t xml:space="preserve">  ДРУГИ ГРАДЕЖНИ ОБЈЕКТИ </t>
  </si>
  <si>
    <t xml:space="preserve">  КУПУВАЊЕ НА МЕБЕЛ, ОПРЕМА, ВОЗИЛА И МАШИНИ </t>
  </si>
  <si>
    <t xml:space="preserve">  ДРУГИ НЕФИНАНСИСКИ СРЕДСТВА </t>
  </si>
  <si>
    <t xml:space="preserve">Претприемачки приход </t>
  </si>
  <si>
    <t>ИСПЛАТА ПО ИЗВ.ИСПРАВИ</t>
  </si>
  <si>
    <t>,</t>
  </si>
  <si>
    <t>КУПУВАЊЕ НА ВОЗИЛО</t>
  </si>
  <si>
    <t>приходи</t>
  </si>
  <si>
    <t>расходи</t>
  </si>
  <si>
    <t xml:space="preserve">Реализација за  1 квартал </t>
  </si>
  <si>
    <t xml:space="preserve">Реализација за 1  квартал </t>
  </si>
  <si>
    <t xml:space="preserve">Реализација за 1   квартал </t>
  </si>
  <si>
    <t xml:space="preserve">Реализација за 1 квартал </t>
  </si>
  <si>
    <t>Приходи - квартал 1</t>
  </si>
  <si>
    <t>Расходи - квартал 1</t>
  </si>
  <si>
    <t>ДРУГИ ВЛАДИНИ УСЛУГИ</t>
  </si>
  <si>
    <t>Квартален извештај за извршување на буџетот за општина Општина Богданци за извештајниот период(кумулативно) за квартал од 01.01.2025 година до 31.03.2025 година</t>
  </si>
  <si>
    <t>Буџет за 2025 година</t>
  </si>
  <si>
    <t>Блок дотација за 2025 година</t>
  </si>
  <si>
    <t>Самофинансирачки активности за 2025 година</t>
  </si>
  <si>
    <t>Донации за 2025 година</t>
  </si>
  <si>
    <t>Кредити за 2025 година</t>
  </si>
  <si>
    <t>Вкупно за 2025 година</t>
  </si>
  <si>
    <t>Кварталниот извештај за извршување на  буџетот на општина Богданци за периодот јануари - март 2025 година ја прикажува реализацијата на приходите и расходите во првиот квартал од година.</t>
  </si>
  <si>
    <t>Останато за реализација до крај на 2025 година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</si>
</sst>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charset val="204"/>
      <scheme val="minor"/>
    </font>
    <font>
      <b/>
      <sz val="8"/>
      <color rgb="FF000000"/>
      <name val="Arial"/>
      <family val="2"/>
      <charset val="204"/>
    </font>
    <font>
      <sz val="8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u/>
      <sz val="8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7"/>
      <color theme="1"/>
      <name val="Calibri"/>
      <family val="2"/>
      <charset val="204"/>
      <scheme val="minor"/>
    </font>
    <font>
      <b/>
      <sz val="7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b/>
      <sz val="7"/>
      <color rgb="FF000000"/>
      <name val="Tahoma"/>
      <family val="2"/>
      <charset val="204"/>
    </font>
    <font>
      <sz val="7"/>
      <color rgb="FF000000"/>
      <name val="Tahoma"/>
      <family val="2"/>
      <charset val="204"/>
    </font>
    <font>
      <b/>
      <u/>
      <sz val="7"/>
      <color rgb="FF000000"/>
      <name val="Arial"/>
      <family val="2"/>
      <charset val="204"/>
    </font>
    <font>
      <sz val="8"/>
      <color theme="1"/>
      <name val="Calibri"/>
      <family val="2"/>
      <charset val="204"/>
      <scheme val="minor"/>
    </font>
    <font>
      <sz val="7"/>
      <color theme="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17">
    <xf numFmtId="0" fontId="0" fillId="0" borderId="0"/>
    <xf numFmtId="0" fontId="1" fillId="2" borderId="0">
      <alignment horizontal="left" vertical="center"/>
    </xf>
    <xf numFmtId="0" fontId="2" fillId="2" borderId="0">
      <alignment horizontal="center" vertical="center"/>
    </xf>
    <xf numFmtId="0" fontId="3" fillId="2" borderId="0">
      <alignment horizontal="center" vertical="center"/>
    </xf>
    <xf numFmtId="0" fontId="4" fillId="2" borderId="0">
      <alignment horizontal="left" vertical="top"/>
    </xf>
    <xf numFmtId="0" fontId="1" fillId="2" borderId="0">
      <alignment horizontal="left" vertical="center"/>
    </xf>
    <xf numFmtId="0" fontId="5" fillId="2" borderId="0">
      <alignment horizontal="center" vertical="center"/>
    </xf>
    <xf numFmtId="0" fontId="1" fillId="2" borderId="0">
      <alignment horizontal="center" vertical="center"/>
    </xf>
    <xf numFmtId="0" fontId="6" fillId="2" borderId="0">
      <alignment horizontal="left" vertical="center"/>
    </xf>
    <xf numFmtId="0" fontId="7" fillId="2" borderId="0">
      <alignment horizontal="left" vertical="center"/>
    </xf>
    <xf numFmtId="0" fontId="5" fillId="2" borderId="0">
      <alignment horizontal="center" vertical="center"/>
    </xf>
    <xf numFmtId="0" fontId="5" fillId="2" borderId="0">
      <alignment horizontal="left" vertical="center"/>
    </xf>
    <xf numFmtId="0" fontId="5" fillId="2" borderId="0">
      <alignment horizontal="left" vertical="top"/>
    </xf>
    <xf numFmtId="0" fontId="8" fillId="2" borderId="0">
      <alignment horizontal="left" vertical="center"/>
    </xf>
    <xf numFmtId="0" fontId="1" fillId="2" borderId="0">
      <alignment horizontal="left" vertical="top"/>
    </xf>
    <xf numFmtId="0" fontId="1" fillId="2" borderId="0">
      <alignment horizontal="center" vertical="center"/>
    </xf>
    <xf numFmtId="0" fontId="4" fillId="2" borderId="0">
      <alignment horizontal="left" vertical="center"/>
    </xf>
  </cellStyleXfs>
  <cellXfs count="297">
    <xf numFmtId="0" fontId="0" fillId="0" borderId="0" xfId="0"/>
    <xf numFmtId="0" fontId="9" fillId="0" borderId="0" xfId="0" applyFont="1" applyAlignment="1">
      <alignment wrapText="1"/>
    </xf>
    <xf numFmtId="0" fontId="9" fillId="0" borderId="0" xfId="0" applyFont="1" applyFill="1" applyAlignment="1">
      <alignment wrapText="1"/>
    </xf>
    <xf numFmtId="0" fontId="13" fillId="2" borderId="20" xfId="2" applyFont="1" applyBorder="1" applyAlignment="1">
      <alignment horizontal="center" vertical="center" wrapText="1"/>
    </xf>
    <xf numFmtId="0" fontId="13" fillId="2" borderId="17" xfId="2" applyFont="1" applyBorder="1" applyAlignment="1">
      <alignment horizontal="center" vertical="center" wrapText="1"/>
    </xf>
    <xf numFmtId="0" fontId="13" fillId="2" borderId="4" xfId="2" applyFont="1" applyBorder="1" applyAlignment="1">
      <alignment horizontal="center" vertical="center" wrapText="1"/>
    </xf>
    <xf numFmtId="0" fontId="11" fillId="2" borderId="0" xfId="4" applyFont="1" applyAlignment="1">
      <alignment horizontal="left" vertical="top" wrapText="1"/>
    </xf>
    <xf numFmtId="0" fontId="11" fillId="2" borderId="17" xfId="10" applyFont="1" applyBorder="1" applyAlignment="1">
      <alignment horizontal="center" vertical="center" wrapText="1"/>
    </xf>
    <xf numFmtId="0" fontId="11" fillId="2" borderId="2" xfId="10" applyFont="1" applyBorder="1" applyAlignment="1">
      <alignment horizontal="center" vertical="center" wrapText="1"/>
    </xf>
    <xf numFmtId="4" fontId="11" fillId="2" borderId="29" xfId="10" applyNumberFormat="1" applyFont="1" applyBorder="1" applyAlignment="1">
      <alignment horizontal="center" vertical="center" wrapText="1"/>
    </xf>
    <xf numFmtId="4" fontId="11" fillId="2" borderId="17" xfId="10" applyNumberFormat="1" applyFont="1" applyBorder="1" applyAlignment="1">
      <alignment horizontal="center" vertical="center" wrapText="1"/>
    </xf>
    <xf numFmtId="4" fontId="11" fillId="2" borderId="0" xfId="10" applyNumberFormat="1" applyFont="1" applyBorder="1" applyAlignment="1">
      <alignment horizontal="center" vertical="center" wrapText="1"/>
    </xf>
    <xf numFmtId="0" fontId="11" fillId="2" borderId="17" xfId="12" applyFont="1" applyBorder="1" applyAlignment="1">
      <alignment horizontal="left" vertical="top" wrapText="1"/>
    </xf>
    <xf numFmtId="4" fontId="11" fillId="2" borderId="17" xfId="10" applyNumberFormat="1" applyFont="1" applyBorder="1" applyAlignment="1">
      <alignment horizontal="right" vertical="center" wrapText="1"/>
    </xf>
    <xf numFmtId="4" fontId="11" fillId="2" borderId="2" xfId="10" applyNumberFormat="1" applyFont="1" applyBorder="1" applyAlignment="1">
      <alignment horizontal="right" vertical="center" wrapText="1"/>
    </xf>
    <xf numFmtId="4" fontId="11" fillId="2" borderId="29" xfId="10" applyNumberFormat="1" applyFont="1" applyBorder="1" applyAlignment="1">
      <alignment horizontal="right" vertical="center" wrapText="1"/>
    </xf>
    <xf numFmtId="0" fontId="11" fillId="2" borderId="0" xfId="12" applyFont="1" applyBorder="1" applyAlignment="1">
      <alignment horizontal="left" vertical="top" wrapText="1"/>
    </xf>
    <xf numFmtId="4" fontId="11" fillId="2" borderId="0" xfId="10" applyNumberFormat="1" applyFont="1" applyBorder="1" applyAlignment="1">
      <alignment horizontal="right" vertical="center" wrapText="1"/>
    </xf>
    <xf numFmtId="0" fontId="11" fillId="2" borderId="29" xfId="12" applyFont="1" applyBorder="1" applyAlignment="1">
      <alignment horizontal="left" vertical="top" wrapText="1"/>
    </xf>
    <xf numFmtId="0" fontId="11" fillId="2" borderId="2" xfId="12" applyFont="1" applyBorder="1" applyAlignment="1">
      <alignment horizontal="left" vertical="top" wrapText="1"/>
    </xf>
    <xf numFmtId="4" fontId="11" fillId="2" borderId="8" xfId="10" applyNumberFormat="1" applyFont="1" applyBorder="1" applyAlignment="1">
      <alignment horizontal="right" vertical="center" wrapText="1"/>
    </xf>
    <xf numFmtId="0" fontId="11" fillId="2" borderId="8" xfId="12" applyFont="1" applyBorder="1" applyAlignment="1">
      <alignment horizontal="left" vertical="top" wrapText="1"/>
    </xf>
    <xf numFmtId="4" fontId="11" fillId="2" borderId="25" xfId="10" applyNumberFormat="1" applyFont="1" applyBorder="1" applyAlignment="1">
      <alignment horizontal="right" vertical="center" wrapText="1"/>
    </xf>
    <xf numFmtId="0" fontId="11" fillId="2" borderId="1" xfId="12" applyFont="1" applyBorder="1" applyAlignment="1">
      <alignment horizontal="left" vertical="top" wrapText="1"/>
    </xf>
    <xf numFmtId="0" fontId="9" fillId="0" borderId="1" xfId="0" applyFont="1" applyBorder="1" applyAlignment="1">
      <alignment wrapText="1"/>
    </xf>
    <xf numFmtId="0" fontId="9" fillId="0" borderId="28" xfId="0" applyFont="1" applyBorder="1" applyAlignment="1">
      <alignment wrapText="1"/>
    </xf>
    <xf numFmtId="4" fontId="11" fillId="2" borderId="6" xfId="10" applyNumberFormat="1" applyFont="1" applyBorder="1" applyAlignment="1">
      <alignment horizontal="right" vertical="center" wrapText="1"/>
    </xf>
    <xf numFmtId="0" fontId="11" fillId="2" borderId="25" xfId="12" applyFont="1" applyBorder="1" applyAlignment="1">
      <alignment horizontal="left" vertical="top" wrapText="1"/>
    </xf>
    <xf numFmtId="4" fontId="11" fillId="2" borderId="1" xfId="10" applyNumberFormat="1" applyFont="1" applyBorder="1" applyAlignment="1">
      <alignment horizontal="right" vertical="center" wrapText="1"/>
    </xf>
    <xf numFmtId="4" fontId="9" fillId="0" borderId="0" xfId="0" applyNumberFormat="1" applyFont="1" applyAlignment="1">
      <alignment horizontal="right" wrapText="1"/>
    </xf>
    <xf numFmtId="4" fontId="9" fillId="0" borderId="0" xfId="0" applyNumberFormat="1" applyFont="1" applyFill="1" applyAlignment="1">
      <alignment horizontal="right" wrapText="1"/>
    </xf>
    <xf numFmtId="4" fontId="11" fillId="2" borderId="20" xfId="10" applyNumberFormat="1" applyFont="1" applyBorder="1" applyAlignment="1">
      <alignment horizontal="right" vertical="center" wrapText="1"/>
    </xf>
    <xf numFmtId="0" fontId="9" fillId="0" borderId="29" xfId="0" applyFont="1" applyBorder="1" applyAlignment="1">
      <alignment wrapText="1"/>
    </xf>
    <xf numFmtId="0" fontId="11" fillId="2" borderId="20" xfId="12" applyFont="1" applyBorder="1" applyAlignment="1">
      <alignment horizontal="left" vertical="top" wrapText="1"/>
    </xf>
    <xf numFmtId="4" fontId="11" fillId="2" borderId="18" xfId="10" applyNumberFormat="1" applyFont="1" applyBorder="1" applyAlignment="1">
      <alignment horizontal="right" vertical="center" wrapText="1"/>
    </xf>
    <xf numFmtId="4" fontId="11" fillId="2" borderId="13" xfId="1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wrapText="1"/>
    </xf>
    <xf numFmtId="0" fontId="9" fillId="0" borderId="0" xfId="0" applyFont="1" applyFill="1" applyBorder="1" applyAlignment="1">
      <alignment wrapText="1"/>
    </xf>
    <xf numFmtId="4" fontId="11" fillId="2" borderId="31" xfId="10" applyNumberFormat="1" applyFont="1" applyBorder="1" applyAlignment="1">
      <alignment horizontal="center" vertical="center" wrapText="1"/>
    </xf>
    <xf numFmtId="4" fontId="11" fillId="2" borderId="31" xfId="10" applyNumberFormat="1" applyFont="1" applyBorder="1" applyAlignment="1">
      <alignment horizontal="right" vertical="center" wrapText="1"/>
    </xf>
    <xf numFmtId="0" fontId="11" fillId="2" borderId="31" xfId="12" applyFont="1" applyBorder="1" applyAlignment="1">
      <alignment horizontal="left" vertical="top" wrapText="1"/>
    </xf>
    <xf numFmtId="0" fontId="11" fillId="2" borderId="29" xfId="10" applyFont="1" applyBorder="1" applyAlignment="1">
      <alignment horizontal="center" vertical="center" wrapText="1"/>
    </xf>
    <xf numFmtId="0" fontId="11" fillId="3" borderId="17" xfId="12" applyFont="1" applyFill="1" applyBorder="1" applyAlignment="1">
      <alignment horizontal="left" vertical="top" wrapText="1"/>
    </xf>
    <xf numFmtId="4" fontId="11" fillId="3" borderId="17" xfId="10" applyNumberFormat="1" applyFont="1" applyFill="1" applyBorder="1" applyAlignment="1">
      <alignment horizontal="right" vertical="center" wrapText="1"/>
    </xf>
    <xf numFmtId="4" fontId="11" fillId="3" borderId="2" xfId="10" applyNumberFormat="1" applyFont="1" applyFill="1" applyBorder="1" applyAlignment="1">
      <alignment horizontal="right" vertical="center" wrapText="1"/>
    </xf>
    <xf numFmtId="4" fontId="11" fillId="3" borderId="29" xfId="10" applyNumberFormat="1" applyFont="1" applyFill="1" applyBorder="1" applyAlignment="1">
      <alignment horizontal="right" vertical="center" wrapText="1"/>
    </xf>
    <xf numFmtId="0" fontId="9" fillId="3" borderId="0" xfId="0" applyFont="1" applyFill="1" applyAlignment="1">
      <alignment wrapText="1"/>
    </xf>
    <xf numFmtId="0" fontId="11" fillId="3" borderId="25" xfId="12" applyFont="1" applyFill="1" applyBorder="1" applyAlignment="1">
      <alignment horizontal="left" vertical="top" wrapText="1"/>
    </xf>
    <xf numFmtId="4" fontId="11" fillId="3" borderId="25" xfId="10" applyNumberFormat="1" applyFont="1" applyFill="1" applyBorder="1" applyAlignment="1">
      <alignment horizontal="right" vertical="center" wrapText="1"/>
    </xf>
    <xf numFmtId="4" fontId="11" fillId="3" borderId="8" xfId="10" applyNumberFormat="1" applyFont="1" applyFill="1" applyBorder="1" applyAlignment="1">
      <alignment horizontal="right" vertical="center" wrapText="1"/>
    </xf>
    <xf numFmtId="0" fontId="11" fillId="3" borderId="8" xfId="12" applyFont="1" applyFill="1" applyBorder="1" applyAlignment="1">
      <alignment horizontal="left" vertical="top" wrapText="1"/>
    </xf>
    <xf numFmtId="0" fontId="11" fillId="3" borderId="2" xfId="12" applyFont="1" applyFill="1" applyBorder="1" applyAlignment="1">
      <alignment horizontal="left" vertical="top" wrapText="1"/>
    </xf>
    <xf numFmtId="4" fontId="11" fillId="3" borderId="0" xfId="10" applyNumberFormat="1" applyFont="1" applyFill="1" applyBorder="1" applyAlignment="1">
      <alignment horizontal="right" vertical="center" wrapText="1"/>
    </xf>
    <xf numFmtId="0" fontId="11" fillId="3" borderId="1" xfId="12" applyFont="1" applyFill="1" applyBorder="1" applyAlignment="1">
      <alignment horizontal="left" vertical="top" wrapText="1"/>
    </xf>
    <xf numFmtId="4" fontId="11" fillId="3" borderId="1" xfId="10" applyNumberFormat="1" applyFont="1" applyFill="1" applyBorder="1" applyAlignment="1">
      <alignment horizontal="right" vertical="center" wrapText="1"/>
    </xf>
    <xf numFmtId="0" fontId="11" fillId="3" borderId="0" xfId="12" applyFont="1" applyFill="1" applyBorder="1" applyAlignment="1">
      <alignment horizontal="left" vertical="top" wrapText="1"/>
    </xf>
    <xf numFmtId="4" fontId="11" fillId="2" borderId="15" xfId="10" applyNumberFormat="1" applyFont="1" applyBorder="1" applyAlignment="1">
      <alignment horizontal="right" vertical="center" wrapText="1"/>
    </xf>
    <xf numFmtId="0" fontId="11" fillId="2" borderId="37" xfId="10" applyFont="1" applyBorder="1" applyAlignment="1">
      <alignment horizontal="center" vertical="center" wrapText="1"/>
    </xf>
    <xf numFmtId="4" fontId="11" fillId="3" borderId="29" xfId="10" applyNumberFormat="1" applyFont="1" applyFill="1" applyBorder="1" applyAlignment="1">
      <alignment horizontal="right" vertical="center" wrapText="1"/>
    </xf>
    <xf numFmtId="4" fontId="11" fillId="2" borderId="31" xfId="10" applyNumberFormat="1" applyFont="1" applyBorder="1" applyAlignment="1">
      <alignment horizontal="right" vertical="center" wrapText="1"/>
    </xf>
    <xf numFmtId="0" fontId="11" fillId="2" borderId="37" xfId="12" applyFont="1" applyBorder="1" applyAlignment="1">
      <alignment horizontal="left" vertical="top" wrapText="1"/>
    </xf>
    <xf numFmtId="0" fontId="9" fillId="0" borderId="31" xfId="0" applyFont="1" applyBorder="1" applyAlignment="1">
      <alignment wrapText="1"/>
    </xf>
    <xf numFmtId="0" fontId="11" fillId="2" borderId="31" xfId="12" applyFont="1" applyBorder="1" applyAlignment="1">
      <alignment horizontal="left" vertical="top" wrapText="1"/>
    </xf>
    <xf numFmtId="0" fontId="9" fillId="0" borderId="38" xfId="0" applyFont="1" applyBorder="1" applyAlignment="1">
      <alignment wrapText="1"/>
    </xf>
    <xf numFmtId="4" fontId="9" fillId="0" borderId="31" xfId="0" applyNumberFormat="1" applyFont="1" applyBorder="1" applyAlignment="1">
      <alignment horizontal="right" wrapText="1"/>
    </xf>
    <xf numFmtId="4" fontId="11" fillId="2" borderId="37" xfId="10" applyNumberFormat="1" applyFont="1" applyBorder="1" applyAlignment="1">
      <alignment horizontal="right" vertical="center" wrapText="1"/>
    </xf>
    <xf numFmtId="4" fontId="11" fillId="2" borderId="38" xfId="10" applyNumberFormat="1" applyFont="1" applyBorder="1" applyAlignment="1">
      <alignment horizontal="right" vertical="center" wrapText="1"/>
    </xf>
    <xf numFmtId="4" fontId="9" fillId="0" borderId="38" xfId="0" applyNumberFormat="1" applyFont="1" applyBorder="1" applyAlignment="1">
      <alignment horizontal="right" wrapText="1"/>
    </xf>
    <xf numFmtId="4" fontId="11" fillId="0" borderId="37" xfId="10" applyNumberFormat="1" applyFont="1" applyFill="1" applyBorder="1" applyAlignment="1">
      <alignment horizontal="right" vertical="center" wrapText="1"/>
    </xf>
    <xf numFmtId="4" fontId="11" fillId="0" borderId="38" xfId="10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wrapText="1"/>
    </xf>
    <xf numFmtId="4" fontId="11" fillId="2" borderId="29" xfId="10" applyNumberFormat="1" applyFont="1" applyBorder="1" applyAlignment="1">
      <alignment vertical="center" wrapText="1"/>
    </xf>
    <xf numFmtId="0" fontId="16" fillId="3" borderId="0" xfId="0" applyFont="1" applyFill="1" applyBorder="1" applyAlignment="1">
      <alignment wrapText="1"/>
    </xf>
    <xf numFmtId="4" fontId="16" fillId="3" borderId="0" xfId="0" applyNumberFormat="1" applyFont="1" applyFill="1" applyBorder="1" applyAlignment="1">
      <alignment wrapText="1"/>
    </xf>
    <xf numFmtId="4" fontId="16" fillId="3" borderId="0" xfId="0" applyNumberFormat="1" applyFont="1" applyFill="1" applyBorder="1" applyAlignment="1">
      <alignment horizontal="center" wrapText="1"/>
    </xf>
    <xf numFmtId="0" fontId="16" fillId="3" borderId="0" xfId="0" applyFont="1" applyFill="1" applyBorder="1" applyAlignment="1">
      <alignment horizontal="center" wrapText="1"/>
    </xf>
    <xf numFmtId="0" fontId="16" fillId="0" borderId="0" xfId="0" applyFont="1" applyBorder="1" applyAlignment="1">
      <alignment wrapText="1"/>
    </xf>
    <xf numFmtId="0" fontId="11" fillId="2" borderId="37" xfId="10" applyFont="1" applyBorder="1" applyAlignment="1">
      <alignment horizontal="center" vertical="center" wrapText="1"/>
    </xf>
    <xf numFmtId="0" fontId="9" fillId="0" borderId="31" xfId="0" applyFont="1" applyBorder="1" applyAlignment="1">
      <alignment wrapText="1"/>
    </xf>
    <xf numFmtId="0" fontId="9" fillId="0" borderId="38" xfId="0" applyFont="1" applyBorder="1" applyAlignment="1">
      <alignment wrapText="1"/>
    </xf>
    <xf numFmtId="4" fontId="16" fillId="3" borderId="0" xfId="0" applyNumberFormat="1" applyFont="1" applyFill="1" applyBorder="1" applyAlignment="1">
      <alignment horizontal="center" wrapText="1"/>
    </xf>
    <xf numFmtId="0" fontId="16" fillId="3" borderId="0" xfId="0" applyFont="1" applyFill="1" applyBorder="1" applyAlignment="1">
      <alignment horizontal="center" wrapText="1"/>
    </xf>
    <xf numFmtId="4" fontId="11" fillId="2" borderId="37" xfId="10" applyNumberFormat="1" applyFont="1" applyBorder="1" applyAlignment="1">
      <alignment horizontal="right" vertical="center" wrapText="1"/>
    </xf>
    <xf numFmtId="4" fontId="11" fillId="2" borderId="38" xfId="10" applyNumberFormat="1" applyFont="1" applyBorder="1" applyAlignment="1">
      <alignment horizontal="right" vertical="center" wrapText="1"/>
    </xf>
    <xf numFmtId="4" fontId="11" fillId="2" borderId="24" xfId="10" applyNumberFormat="1" applyFont="1" applyBorder="1" applyAlignment="1">
      <alignment horizontal="right" vertical="center" wrapText="1"/>
    </xf>
    <xf numFmtId="4" fontId="11" fillId="2" borderId="26" xfId="10" applyNumberFormat="1" applyFont="1" applyBorder="1" applyAlignment="1">
      <alignment horizontal="right" vertical="center" wrapText="1"/>
    </xf>
    <xf numFmtId="0" fontId="11" fillId="2" borderId="24" xfId="12" applyFont="1" applyBorder="1" applyAlignment="1">
      <alignment horizontal="center" vertical="top" wrapText="1"/>
    </xf>
    <xf numFmtId="0" fontId="11" fillId="2" borderId="8" xfId="12" applyFont="1" applyBorder="1" applyAlignment="1">
      <alignment horizontal="center" vertical="top" wrapText="1"/>
    </xf>
    <xf numFmtId="0" fontId="11" fillId="2" borderId="26" xfId="12" applyFont="1" applyBorder="1" applyAlignment="1">
      <alignment horizontal="center" vertical="top" wrapText="1"/>
    </xf>
    <xf numFmtId="4" fontId="11" fillId="2" borderId="8" xfId="10" applyNumberFormat="1" applyFont="1" applyBorder="1" applyAlignment="1">
      <alignment horizontal="right" vertical="center" wrapText="1"/>
    </xf>
    <xf numFmtId="4" fontId="11" fillId="2" borderId="7" xfId="10" applyNumberFormat="1" applyFont="1" applyBorder="1" applyAlignment="1">
      <alignment horizontal="right" vertical="center" wrapText="1"/>
    </xf>
    <xf numFmtId="4" fontId="11" fillId="2" borderId="9" xfId="10" applyNumberFormat="1" applyFont="1" applyBorder="1" applyAlignment="1">
      <alignment horizontal="right" vertical="center" wrapText="1"/>
    </xf>
    <xf numFmtId="4" fontId="11" fillId="0" borderId="24" xfId="10" applyNumberFormat="1" applyFont="1" applyFill="1" applyBorder="1" applyAlignment="1">
      <alignment horizontal="right" vertical="center" wrapText="1"/>
    </xf>
    <xf numFmtId="4" fontId="11" fillId="0" borderId="26" xfId="10" applyNumberFormat="1" applyFont="1" applyFill="1" applyBorder="1" applyAlignment="1">
      <alignment horizontal="right" vertical="center" wrapText="1"/>
    </xf>
    <xf numFmtId="4" fontId="11" fillId="0" borderId="8" xfId="10" applyNumberFormat="1" applyFont="1" applyFill="1" applyBorder="1" applyAlignment="1">
      <alignment horizontal="right" vertical="center" wrapText="1"/>
    </xf>
    <xf numFmtId="4" fontId="11" fillId="0" borderId="9" xfId="10" applyNumberFormat="1" applyFont="1" applyFill="1" applyBorder="1" applyAlignment="1">
      <alignment horizontal="right" vertical="center" wrapText="1"/>
    </xf>
    <xf numFmtId="0" fontId="10" fillId="2" borderId="0" xfId="1" applyFont="1" applyAlignment="1">
      <alignment horizontal="left" vertical="center" wrapText="1"/>
    </xf>
    <xf numFmtId="14" fontId="11" fillId="2" borderId="1" xfId="6" applyNumberFormat="1" applyFont="1" applyBorder="1" applyAlignment="1">
      <alignment horizontal="center" vertical="center" wrapText="1"/>
    </xf>
    <xf numFmtId="0" fontId="11" fillId="2" borderId="1" xfId="6" applyFont="1" applyBorder="1" applyAlignment="1">
      <alignment horizontal="center" vertical="center" wrapText="1"/>
    </xf>
    <xf numFmtId="0" fontId="11" fillId="2" borderId="0" xfId="4" applyFont="1" applyAlignment="1">
      <alignment horizontal="left" vertical="top" wrapText="1"/>
    </xf>
    <xf numFmtId="0" fontId="11" fillId="2" borderId="10" xfId="4" applyFont="1" applyBorder="1" applyAlignment="1">
      <alignment horizontal="left" vertical="top" wrapText="1"/>
    </xf>
    <xf numFmtId="0" fontId="12" fillId="2" borderId="14" xfId="3" applyFont="1" applyBorder="1" applyAlignment="1">
      <alignment horizontal="center" vertical="center" wrapText="1"/>
    </xf>
    <xf numFmtId="0" fontId="9" fillId="0" borderId="15" xfId="0" applyFont="1" applyBorder="1" applyAlignment="1">
      <alignment wrapText="1"/>
    </xf>
    <xf numFmtId="0" fontId="9" fillId="0" borderId="16" xfId="0" applyFont="1" applyBorder="1" applyAlignment="1">
      <alignment wrapText="1"/>
    </xf>
    <xf numFmtId="0" fontId="9" fillId="0" borderId="27" xfId="0" applyFont="1" applyBorder="1" applyAlignment="1">
      <alignment wrapText="1"/>
    </xf>
    <xf numFmtId="0" fontId="9" fillId="0" borderId="20" xfId="0" applyFont="1" applyBorder="1" applyAlignment="1">
      <alignment wrapText="1"/>
    </xf>
    <xf numFmtId="0" fontId="9" fillId="0" borderId="19" xfId="0" applyFont="1" applyBorder="1" applyAlignment="1">
      <alignment wrapText="1"/>
    </xf>
    <xf numFmtId="0" fontId="12" fillId="2" borderId="21" xfId="3" applyFont="1" applyBorder="1" applyAlignment="1">
      <alignment horizontal="center" vertical="center" wrapText="1"/>
    </xf>
    <xf numFmtId="0" fontId="9" fillId="0" borderId="22" xfId="0" applyFont="1" applyBorder="1" applyAlignment="1">
      <alignment wrapText="1"/>
    </xf>
    <xf numFmtId="0" fontId="9" fillId="0" borderId="23" xfId="0" applyFont="1" applyBorder="1" applyAlignment="1">
      <alignment wrapText="1"/>
    </xf>
    <xf numFmtId="0" fontId="12" fillId="0" borderId="21" xfId="3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wrapText="1"/>
    </xf>
    <xf numFmtId="0" fontId="9" fillId="0" borderId="23" xfId="0" applyFont="1" applyFill="1" applyBorder="1" applyAlignment="1">
      <alignment wrapText="1"/>
    </xf>
    <xf numFmtId="0" fontId="11" fillId="2" borderId="37" xfId="11" applyFont="1" applyBorder="1" applyAlignment="1">
      <alignment horizontal="left" vertical="center" wrapText="1"/>
    </xf>
    <xf numFmtId="4" fontId="11" fillId="2" borderId="37" xfId="10" applyNumberFormat="1" applyFont="1" applyBorder="1" applyAlignment="1">
      <alignment horizontal="center" vertical="center" wrapText="1"/>
    </xf>
    <xf numFmtId="4" fontId="11" fillId="2" borderId="31" xfId="10" applyNumberFormat="1" applyFont="1" applyBorder="1" applyAlignment="1">
      <alignment horizontal="center" vertical="center" wrapText="1"/>
    </xf>
    <xf numFmtId="4" fontId="11" fillId="2" borderId="38" xfId="10" applyNumberFormat="1" applyFont="1" applyBorder="1" applyAlignment="1">
      <alignment horizontal="center" vertical="center" wrapText="1"/>
    </xf>
    <xf numFmtId="4" fontId="9" fillId="0" borderId="31" xfId="0" applyNumberFormat="1" applyFont="1" applyBorder="1" applyAlignment="1">
      <alignment wrapText="1"/>
    </xf>
    <xf numFmtId="4" fontId="9" fillId="0" borderId="38" xfId="0" applyNumberFormat="1" applyFont="1" applyBorder="1" applyAlignment="1">
      <alignment wrapText="1"/>
    </xf>
    <xf numFmtId="4" fontId="11" fillId="0" borderId="37" xfId="10" applyNumberFormat="1" applyFont="1" applyFill="1" applyBorder="1" applyAlignment="1">
      <alignment horizontal="center" vertical="center" wrapText="1"/>
    </xf>
    <xf numFmtId="4" fontId="11" fillId="0" borderId="38" xfId="10" applyNumberFormat="1" applyFont="1" applyFill="1" applyBorder="1" applyAlignment="1">
      <alignment horizontal="center" vertical="center" wrapText="1"/>
    </xf>
    <xf numFmtId="4" fontId="11" fillId="0" borderId="29" xfId="10" applyNumberFormat="1" applyFont="1" applyFill="1" applyBorder="1" applyAlignment="1">
      <alignment horizontal="center" vertical="center" wrapText="1"/>
    </xf>
    <xf numFmtId="4" fontId="9" fillId="0" borderId="29" xfId="0" applyNumberFormat="1" applyFont="1" applyFill="1" applyBorder="1" applyAlignment="1">
      <alignment wrapText="1"/>
    </xf>
    <xf numFmtId="0" fontId="12" fillId="2" borderId="33" xfId="3" applyFont="1" applyBorder="1" applyAlignment="1">
      <alignment horizontal="center" vertical="center" wrapText="1"/>
    </xf>
    <xf numFmtId="0" fontId="9" fillId="0" borderId="2" xfId="0" applyFont="1" applyBorder="1" applyAlignment="1">
      <alignment wrapText="1"/>
    </xf>
    <xf numFmtId="0" fontId="9" fillId="0" borderId="11" xfId="0" applyFont="1" applyBorder="1" applyAlignment="1">
      <alignment wrapText="1"/>
    </xf>
    <xf numFmtId="0" fontId="13" fillId="2" borderId="21" xfId="2" applyFont="1" applyBorder="1" applyAlignment="1">
      <alignment horizontal="center" vertical="center" wrapText="1"/>
    </xf>
    <xf numFmtId="0" fontId="13" fillId="2" borderId="22" xfId="2" applyFont="1" applyBorder="1" applyAlignment="1">
      <alignment horizontal="center" vertical="center" wrapText="1"/>
    </xf>
    <xf numFmtId="0" fontId="13" fillId="2" borderId="23" xfId="2" applyFont="1" applyBorder="1" applyAlignment="1">
      <alignment horizontal="center" vertical="center" wrapText="1"/>
    </xf>
    <xf numFmtId="0" fontId="13" fillId="0" borderId="21" xfId="2" applyFont="1" applyFill="1" applyBorder="1" applyAlignment="1">
      <alignment horizontal="center" vertical="center" wrapText="1"/>
    </xf>
    <xf numFmtId="0" fontId="13" fillId="0" borderId="23" xfId="2" applyFont="1" applyFill="1" applyBorder="1" applyAlignment="1">
      <alignment horizontal="center" vertical="center" wrapText="1"/>
    </xf>
    <xf numFmtId="0" fontId="10" fillId="2" borderId="21" xfId="8" applyFont="1" applyBorder="1" applyAlignment="1">
      <alignment horizontal="left" vertical="center" wrapText="1"/>
    </xf>
    <xf numFmtId="0" fontId="11" fillId="2" borderId="0" xfId="6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1" xfId="0" applyFont="1" applyBorder="1" applyAlignment="1">
      <alignment wrapText="1"/>
    </xf>
    <xf numFmtId="0" fontId="10" fillId="2" borderId="0" xfId="5" applyFont="1" applyAlignment="1">
      <alignment horizontal="left" vertical="center" wrapText="1"/>
    </xf>
    <xf numFmtId="0" fontId="10" fillId="2" borderId="0" xfId="7" applyFont="1" applyAlignment="1">
      <alignment horizontal="center" vertical="center" wrapText="1"/>
    </xf>
    <xf numFmtId="0" fontId="10" fillId="0" borderId="0" xfId="7" applyFont="1" applyFill="1" applyAlignment="1">
      <alignment horizontal="center" vertical="center" wrapText="1"/>
    </xf>
    <xf numFmtId="4" fontId="11" fillId="2" borderId="21" xfId="10" applyNumberFormat="1" applyFont="1" applyBorder="1" applyAlignment="1">
      <alignment horizontal="center" vertical="center" wrapText="1"/>
    </xf>
    <xf numFmtId="4" fontId="9" fillId="0" borderId="23" xfId="0" applyNumberFormat="1" applyFont="1" applyBorder="1" applyAlignment="1">
      <alignment wrapText="1"/>
    </xf>
    <xf numFmtId="0" fontId="11" fillId="2" borderId="29" xfId="10" applyFont="1" applyBorder="1" applyAlignment="1">
      <alignment horizontal="center" vertical="center" wrapText="1"/>
    </xf>
    <xf numFmtId="0" fontId="9" fillId="0" borderId="29" xfId="0" applyFont="1" applyBorder="1" applyAlignment="1">
      <alignment wrapText="1"/>
    </xf>
    <xf numFmtId="0" fontId="14" fillId="2" borderId="3" xfId="9" applyFont="1" applyBorder="1" applyAlignment="1">
      <alignment horizontal="left" vertical="center" wrapText="1"/>
    </xf>
    <xf numFmtId="0" fontId="9" fillId="0" borderId="4" xfId="0" applyFont="1" applyBorder="1" applyAlignment="1">
      <alignment wrapText="1"/>
    </xf>
    <xf numFmtId="0" fontId="9" fillId="0" borderId="12" xfId="0" applyFont="1" applyBorder="1" applyAlignment="1">
      <alignment wrapText="1"/>
    </xf>
    <xf numFmtId="0" fontId="11" fillId="2" borderId="21" xfId="10" applyFont="1" applyBorder="1" applyAlignment="1">
      <alignment horizontal="center" vertical="center" wrapText="1"/>
    </xf>
    <xf numFmtId="0" fontId="11" fillId="2" borderId="34" xfId="10" applyFont="1" applyBorder="1" applyAlignment="1">
      <alignment horizontal="center" vertical="center" wrapText="1"/>
    </xf>
    <xf numFmtId="0" fontId="11" fillId="2" borderId="4" xfId="10" applyFont="1" applyBorder="1" applyAlignment="1">
      <alignment horizontal="center" vertical="center" wrapText="1"/>
    </xf>
    <xf numFmtId="0" fontId="11" fillId="2" borderId="12" xfId="10" applyFont="1" applyBorder="1" applyAlignment="1">
      <alignment horizontal="center" vertical="center" wrapText="1"/>
    </xf>
    <xf numFmtId="0" fontId="11" fillId="0" borderId="21" xfId="10" applyFont="1" applyFill="1" applyBorder="1" applyAlignment="1">
      <alignment horizontal="center" vertical="center" wrapText="1"/>
    </xf>
    <xf numFmtId="0" fontId="11" fillId="0" borderId="34" xfId="10" applyFont="1" applyFill="1" applyBorder="1" applyAlignment="1">
      <alignment horizontal="center" vertical="center" wrapText="1"/>
    </xf>
    <xf numFmtId="0" fontId="11" fillId="0" borderId="4" xfId="10" applyFont="1" applyFill="1" applyBorder="1" applyAlignment="1">
      <alignment horizontal="center" vertical="center" wrapText="1"/>
    </xf>
    <xf numFmtId="0" fontId="11" fillId="0" borderId="12" xfId="10" applyFont="1" applyFill="1" applyBorder="1" applyAlignment="1">
      <alignment horizontal="center" vertical="center" wrapText="1"/>
    </xf>
    <xf numFmtId="4" fontId="11" fillId="2" borderId="23" xfId="1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wrapText="1"/>
    </xf>
    <xf numFmtId="0" fontId="11" fillId="2" borderId="21" xfId="11" applyFont="1" applyBorder="1" applyAlignment="1">
      <alignment horizontal="left" vertical="center" wrapText="1"/>
    </xf>
    <xf numFmtId="4" fontId="11" fillId="2" borderId="22" xfId="10" applyNumberFormat="1" applyFont="1" applyBorder="1" applyAlignment="1">
      <alignment horizontal="center" vertical="center" wrapText="1"/>
    </xf>
    <xf numFmtId="4" fontId="9" fillId="0" borderId="22" xfId="0" applyNumberFormat="1" applyFont="1" applyBorder="1" applyAlignment="1">
      <alignment wrapText="1"/>
    </xf>
    <xf numFmtId="4" fontId="11" fillId="0" borderId="21" xfId="10" applyNumberFormat="1" applyFont="1" applyFill="1" applyBorder="1" applyAlignment="1">
      <alignment horizontal="center" vertical="center" wrapText="1"/>
    </xf>
    <xf numFmtId="4" fontId="11" fillId="0" borderId="23" xfId="10" applyNumberFormat="1" applyFont="1" applyFill="1" applyBorder="1" applyAlignment="1">
      <alignment horizontal="center" vertical="center" wrapText="1"/>
    </xf>
    <xf numFmtId="0" fontId="11" fillId="2" borderId="35" xfId="11" applyFont="1" applyBorder="1" applyAlignment="1">
      <alignment horizontal="left" vertical="center" wrapText="1"/>
    </xf>
    <xf numFmtId="4" fontId="9" fillId="0" borderId="23" xfId="0" applyNumberFormat="1" applyFont="1" applyFill="1" applyBorder="1" applyAlignment="1">
      <alignment wrapText="1"/>
    </xf>
    <xf numFmtId="4" fontId="11" fillId="0" borderId="22" xfId="10" applyNumberFormat="1" applyFont="1" applyFill="1" applyBorder="1" applyAlignment="1">
      <alignment horizontal="center" vertical="center" wrapText="1"/>
    </xf>
    <xf numFmtId="0" fontId="14" fillId="2" borderId="21" xfId="9" applyFont="1" applyBorder="1" applyAlignment="1">
      <alignment horizontal="left" vertical="center" wrapText="1"/>
    </xf>
    <xf numFmtId="4" fontId="9" fillId="0" borderId="22" xfId="0" applyNumberFormat="1" applyFont="1" applyFill="1" applyBorder="1" applyAlignment="1">
      <alignment wrapText="1"/>
    </xf>
    <xf numFmtId="0" fontId="11" fillId="2" borderId="37" xfId="12" applyFont="1" applyBorder="1" applyAlignment="1">
      <alignment horizontal="left" vertical="top" wrapText="1"/>
    </xf>
    <xf numFmtId="4" fontId="11" fillId="2" borderId="31" xfId="10" applyNumberFormat="1" applyFont="1" applyBorder="1" applyAlignment="1">
      <alignment horizontal="right" vertical="center" wrapText="1"/>
    </xf>
    <xf numFmtId="4" fontId="9" fillId="0" borderId="31" xfId="0" applyNumberFormat="1" applyFont="1" applyBorder="1" applyAlignment="1">
      <alignment horizontal="right" wrapText="1"/>
    </xf>
    <xf numFmtId="4" fontId="9" fillId="0" borderId="38" xfId="0" applyNumberFormat="1" applyFont="1" applyBorder="1" applyAlignment="1">
      <alignment horizontal="right" wrapText="1"/>
    </xf>
    <xf numFmtId="4" fontId="11" fillId="0" borderId="37" xfId="10" applyNumberFormat="1" applyFont="1" applyFill="1" applyBorder="1" applyAlignment="1">
      <alignment horizontal="right" vertical="center" wrapText="1"/>
    </xf>
    <xf numFmtId="4" fontId="11" fillId="0" borderId="38" xfId="10" applyNumberFormat="1" applyFont="1" applyFill="1" applyBorder="1" applyAlignment="1">
      <alignment horizontal="right" vertical="center" wrapText="1"/>
    </xf>
    <xf numFmtId="4" fontId="9" fillId="0" borderId="31" xfId="0" applyNumberFormat="1" applyFont="1" applyFill="1" applyBorder="1" applyAlignment="1">
      <alignment horizontal="right" wrapText="1"/>
    </xf>
    <xf numFmtId="4" fontId="9" fillId="0" borderId="38" xfId="0" applyNumberFormat="1" applyFont="1" applyFill="1" applyBorder="1" applyAlignment="1">
      <alignment horizontal="right" wrapText="1"/>
    </xf>
    <xf numFmtId="0" fontId="11" fillId="2" borderId="31" xfId="12" applyFont="1" applyBorder="1" applyAlignment="1">
      <alignment horizontal="left" vertical="top" wrapText="1"/>
    </xf>
    <xf numFmtId="0" fontId="11" fillId="2" borderId="38" xfId="12" applyFont="1" applyBorder="1" applyAlignment="1">
      <alignment horizontal="left" vertical="top" wrapText="1"/>
    </xf>
    <xf numFmtId="4" fontId="11" fillId="0" borderId="31" xfId="10" applyNumberFormat="1" applyFont="1" applyFill="1" applyBorder="1" applyAlignment="1">
      <alignment horizontal="right" vertical="center" wrapText="1"/>
    </xf>
    <xf numFmtId="4" fontId="11" fillId="0" borderId="29" xfId="10" applyNumberFormat="1" applyFont="1" applyFill="1" applyBorder="1" applyAlignment="1">
      <alignment horizontal="right" vertical="center" wrapText="1"/>
    </xf>
    <xf numFmtId="4" fontId="9" fillId="0" borderId="29" xfId="0" applyNumberFormat="1" applyFont="1" applyFill="1" applyBorder="1" applyAlignment="1">
      <alignment horizontal="right" wrapText="1"/>
    </xf>
    <xf numFmtId="0" fontId="11" fillId="2" borderId="30" xfId="12" applyFont="1" applyBorder="1" applyAlignment="1">
      <alignment horizontal="left" vertical="top" wrapText="1"/>
    </xf>
    <xf numFmtId="0" fontId="9" fillId="0" borderId="32" xfId="0" applyFont="1" applyBorder="1" applyAlignment="1">
      <alignment wrapText="1"/>
    </xf>
    <xf numFmtId="4" fontId="11" fillId="2" borderId="30" xfId="10" applyNumberFormat="1" applyFont="1" applyBorder="1" applyAlignment="1">
      <alignment horizontal="right" vertical="center" wrapText="1"/>
    </xf>
    <xf numFmtId="4" fontId="9" fillId="0" borderId="32" xfId="0" applyNumberFormat="1" applyFont="1" applyBorder="1" applyAlignment="1">
      <alignment horizontal="right" wrapText="1"/>
    </xf>
    <xf numFmtId="4" fontId="9" fillId="0" borderId="26" xfId="0" applyNumberFormat="1" applyFont="1" applyBorder="1" applyAlignment="1">
      <alignment horizontal="right" wrapText="1"/>
    </xf>
    <xf numFmtId="0" fontId="11" fillId="2" borderId="3" xfId="12" applyFont="1" applyBorder="1" applyAlignment="1">
      <alignment horizontal="left" vertical="top" wrapText="1"/>
    </xf>
    <xf numFmtId="0" fontId="11" fillId="2" borderId="34" xfId="12" applyFont="1" applyBorder="1" applyAlignment="1">
      <alignment horizontal="left" vertical="top" wrapText="1"/>
    </xf>
    <xf numFmtId="0" fontId="11" fillId="2" borderId="4" xfId="12" applyFont="1" applyBorder="1" applyAlignment="1">
      <alignment horizontal="left" vertical="top" wrapText="1"/>
    </xf>
    <xf numFmtId="0" fontId="11" fillId="2" borderId="12" xfId="12" applyFont="1" applyBorder="1" applyAlignment="1">
      <alignment horizontal="left" vertical="top" wrapText="1"/>
    </xf>
    <xf numFmtId="4" fontId="11" fillId="2" borderId="34" xfId="10" applyNumberFormat="1" applyFont="1" applyBorder="1" applyAlignment="1">
      <alignment horizontal="right" vertical="center" wrapText="1"/>
    </xf>
    <xf numFmtId="4" fontId="11" fillId="2" borderId="4" xfId="10" applyNumberFormat="1" applyFont="1" applyBorder="1" applyAlignment="1">
      <alignment horizontal="right" vertical="center" wrapText="1"/>
    </xf>
    <xf numFmtId="4" fontId="11" fillId="2" borderId="12" xfId="10" applyNumberFormat="1" applyFont="1" applyBorder="1" applyAlignment="1">
      <alignment horizontal="right" vertical="center" wrapText="1"/>
    </xf>
    <xf numFmtId="4" fontId="11" fillId="0" borderId="30" xfId="10" applyNumberFormat="1" applyFont="1" applyFill="1" applyBorder="1" applyAlignment="1">
      <alignment horizontal="right" vertical="center" wrapText="1"/>
    </xf>
    <xf numFmtId="4" fontId="9" fillId="0" borderId="32" xfId="0" applyNumberFormat="1" applyFont="1" applyFill="1" applyBorder="1" applyAlignment="1">
      <alignment horizontal="right" wrapText="1"/>
    </xf>
    <xf numFmtId="0" fontId="11" fillId="2" borderId="24" xfId="12" applyFont="1" applyBorder="1" applyAlignment="1">
      <alignment horizontal="left" vertical="top" wrapText="1"/>
    </xf>
    <xf numFmtId="0" fontId="9" fillId="0" borderId="8" xfId="0" applyFont="1" applyBorder="1" applyAlignment="1">
      <alignment wrapText="1"/>
    </xf>
    <xf numFmtId="0" fontId="9" fillId="0" borderId="26" xfId="0" applyFont="1" applyBorder="1" applyAlignment="1">
      <alignment wrapText="1"/>
    </xf>
    <xf numFmtId="4" fontId="9" fillId="0" borderId="8" xfId="0" applyNumberFormat="1" applyFont="1" applyBorder="1" applyAlignment="1">
      <alignment horizontal="right" wrapText="1"/>
    </xf>
    <xf numFmtId="0" fontId="11" fillId="2" borderId="7" xfId="12" applyFont="1" applyBorder="1" applyAlignment="1">
      <alignment horizontal="left" vertical="top" wrapText="1"/>
    </xf>
    <xf numFmtId="0" fontId="11" fillId="2" borderId="8" xfId="12" applyFont="1" applyBorder="1" applyAlignment="1">
      <alignment horizontal="left" vertical="top" wrapText="1"/>
    </xf>
    <xf numFmtId="0" fontId="11" fillId="2" borderId="26" xfId="12" applyFont="1" applyBorder="1" applyAlignment="1">
      <alignment horizontal="left" vertical="top" wrapText="1"/>
    </xf>
    <xf numFmtId="4" fontId="9" fillId="0" borderId="26" xfId="0" applyNumberFormat="1" applyFont="1" applyFill="1" applyBorder="1" applyAlignment="1">
      <alignment horizontal="right" wrapText="1"/>
    </xf>
    <xf numFmtId="4" fontId="11" fillId="0" borderId="34" xfId="10" applyNumberFormat="1" applyFont="1" applyFill="1" applyBorder="1" applyAlignment="1">
      <alignment horizontal="right" vertical="center" wrapText="1"/>
    </xf>
    <xf numFmtId="4" fontId="11" fillId="0" borderId="12" xfId="10" applyNumberFormat="1" applyFont="1" applyFill="1" applyBorder="1" applyAlignment="1">
      <alignment horizontal="right" vertical="center" wrapText="1"/>
    </xf>
    <xf numFmtId="0" fontId="11" fillId="2" borderId="21" xfId="12" applyFont="1" applyBorder="1" applyAlignment="1">
      <alignment horizontal="left" vertical="top" wrapText="1"/>
    </xf>
    <xf numFmtId="4" fontId="11" fillId="2" borderId="32" xfId="10" applyNumberFormat="1" applyFont="1" applyBorder="1" applyAlignment="1">
      <alignment horizontal="right" vertical="center" wrapText="1"/>
    </xf>
    <xf numFmtId="4" fontId="11" fillId="2" borderId="21" xfId="10" applyNumberFormat="1" applyFont="1" applyBorder="1" applyAlignment="1">
      <alignment horizontal="right" vertical="center" wrapText="1"/>
    </xf>
    <xf numFmtId="4" fontId="9" fillId="0" borderId="22" xfId="0" applyNumberFormat="1" applyFont="1" applyBorder="1" applyAlignment="1">
      <alignment horizontal="right" wrapText="1"/>
    </xf>
    <xf numFmtId="4" fontId="9" fillId="0" borderId="23" xfId="0" applyNumberFormat="1" applyFont="1" applyBorder="1" applyAlignment="1">
      <alignment horizontal="right" wrapText="1"/>
    </xf>
    <xf numFmtId="4" fontId="11" fillId="0" borderId="32" xfId="10" applyNumberFormat="1" applyFont="1" applyFill="1" applyBorder="1" applyAlignment="1">
      <alignment horizontal="right" vertical="center" wrapText="1"/>
    </xf>
    <xf numFmtId="4" fontId="11" fillId="0" borderId="21" xfId="10" applyNumberFormat="1" applyFont="1" applyFill="1" applyBorder="1" applyAlignment="1">
      <alignment horizontal="right" vertical="center" wrapText="1"/>
    </xf>
    <xf numFmtId="4" fontId="9" fillId="0" borderId="22" xfId="0" applyNumberFormat="1" applyFont="1" applyFill="1" applyBorder="1" applyAlignment="1">
      <alignment horizontal="right" wrapText="1"/>
    </xf>
    <xf numFmtId="4" fontId="9" fillId="0" borderId="23" xfId="0" applyNumberFormat="1" applyFont="1" applyFill="1" applyBorder="1" applyAlignment="1">
      <alignment horizontal="right" wrapText="1"/>
    </xf>
    <xf numFmtId="4" fontId="11" fillId="0" borderId="4" xfId="10" applyNumberFormat="1" applyFont="1" applyFill="1" applyBorder="1" applyAlignment="1">
      <alignment horizontal="right" vertical="center" wrapText="1"/>
    </xf>
    <xf numFmtId="4" fontId="11" fillId="2" borderId="22" xfId="10" applyNumberFormat="1" applyFont="1" applyBorder="1" applyAlignment="1">
      <alignment horizontal="right" vertical="center" wrapText="1"/>
    </xf>
    <xf numFmtId="4" fontId="11" fillId="2" borderId="23" xfId="10" applyNumberFormat="1" applyFont="1" applyBorder="1" applyAlignment="1">
      <alignment horizontal="right" vertical="center" wrapText="1"/>
    </xf>
    <xf numFmtId="4" fontId="11" fillId="0" borderId="23" xfId="10" applyNumberFormat="1" applyFont="1" applyFill="1" applyBorder="1" applyAlignment="1">
      <alignment horizontal="right" vertical="center" wrapText="1"/>
    </xf>
    <xf numFmtId="0" fontId="10" fillId="2" borderId="21" xfId="13" applyFont="1" applyBorder="1" applyAlignment="1">
      <alignment horizontal="left" vertical="center" wrapText="1"/>
    </xf>
    <xf numFmtId="0" fontId="10" fillId="2" borderId="35" xfId="14" applyFont="1" applyBorder="1" applyAlignment="1">
      <alignment horizontal="left" vertical="top" wrapText="1"/>
    </xf>
    <xf numFmtId="0" fontId="9" fillId="0" borderId="36" xfId="0" applyFont="1" applyBorder="1" applyAlignment="1">
      <alignment wrapText="1"/>
    </xf>
    <xf numFmtId="0" fontId="11" fillId="2" borderId="35" xfId="12" applyFont="1" applyBorder="1" applyAlignment="1">
      <alignment horizontal="left" vertical="top" wrapText="1"/>
    </xf>
    <xf numFmtId="0" fontId="11" fillId="2" borderId="22" xfId="12" applyFont="1" applyBorder="1" applyAlignment="1">
      <alignment horizontal="left" vertical="top" wrapText="1"/>
    </xf>
    <xf numFmtId="0" fontId="11" fillId="2" borderId="23" xfId="12" applyFont="1" applyBorder="1" applyAlignment="1">
      <alignment horizontal="left" vertical="top" wrapText="1"/>
    </xf>
    <xf numFmtId="4" fontId="11" fillId="0" borderId="22" xfId="10" applyNumberFormat="1" applyFont="1" applyFill="1" applyBorder="1" applyAlignment="1">
      <alignment horizontal="right" vertical="center" wrapText="1"/>
    </xf>
    <xf numFmtId="0" fontId="13" fillId="2" borderId="34" xfId="2" applyFont="1" applyBorder="1" applyAlignment="1">
      <alignment horizontal="center" vertical="center" wrapText="1"/>
    </xf>
    <xf numFmtId="0" fontId="13" fillId="2" borderId="4" xfId="2" applyFont="1" applyBorder="1" applyAlignment="1">
      <alignment horizontal="center" vertical="center" wrapText="1"/>
    </xf>
    <xf numFmtId="0" fontId="13" fillId="2" borderId="12" xfId="2" applyFont="1" applyBorder="1" applyAlignment="1">
      <alignment horizontal="center" vertical="center" wrapText="1"/>
    </xf>
    <xf numFmtId="4" fontId="11" fillId="3" borderId="34" xfId="10" applyNumberFormat="1" applyFont="1" applyFill="1" applyBorder="1" applyAlignment="1">
      <alignment horizontal="right" vertical="center" wrapText="1"/>
    </xf>
    <xf numFmtId="4" fontId="11" fillId="3" borderId="12" xfId="10" applyNumberFormat="1" applyFont="1" applyFill="1" applyBorder="1" applyAlignment="1">
      <alignment horizontal="right" vertical="center" wrapText="1"/>
    </xf>
    <xf numFmtId="4" fontId="11" fillId="3" borderId="34" xfId="10" applyNumberFormat="1" applyFont="1" applyFill="1" applyBorder="1" applyAlignment="1">
      <alignment horizontal="center" vertical="center" wrapText="1"/>
    </xf>
    <xf numFmtId="4" fontId="9" fillId="3" borderId="4" xfId="0" applyNumberFormat="1" applyFont="1" applyFill="1" applyBorder="1" applyAlignment="1">
      <alignment wrapText="1"/>
    </xf>
    <xf numFmtId="4" fontId="9" fillId="3" borderId="5" xfId="0" applyNumberFormat="1" applyFont="1" applyFill="1" applyBorder="1" applyAlignment="1">
      <alignment wrapText="1"/>
    </xf>
    <xf numFmtId="4" fontId="11" fillId="2" borderId="34" xfId="10" applyNumberFormat="1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wrapText="1"/>
    </xf>
    <xf numFmtId="4" fontId="9" fillId="0" borderId="5" xfId="0" applyNumberFormat="1" applyFont="1" applyBorder="1" applyAlignment="1">
      <alignment wrapText="1"/>
    </xf>
    <xf numFmtId="0" fontId="11" fillId="3" borderId="3" xfId="12" applyFont="1" applyFill="1" applyBorder="1" applyAlignment="1">
      <alignment horizontal="left" vertical="top" wrapText="1"/>
    </xf>
    <xf numFmtId="0" fontId="9" fillId="3" borderId="4" xfId="0" applyFont="1" applyFill="1" applyBorder="1" applyAlignment="1">
      <alignment wrapText="1"/>
    </xf>
    <xf numFmtId="0" fontId="9" fillId="3" borderId="12" xfId="0" applyFont="1" applyFill="1" applyBorder="1" applyAlignment="1">
      <alignment wrapText="1"/>
    </xf>
    <xf numFmtId="0" fontId="11" fillId="3" borderId="34" xfId="12" applyFont="1" applyFill="1" applyBorder="1" applyAlignment="1">
      <alignment horizontal="left" vertical="top" wrapText="1"/>
    </xf>
    <xf numFmtId="0" fontId="11" fillId="3" borderId="4" xfId="12" applyFont="1" applyFill="1" applyBorder="1" applyAlignment="1">
      <alignment horizontal="left" vertical="top" wrapText="1"/>
    </xf>
    <xf numFmtId="0" fontId="11" fillId="3" borderId="12" xfId="12" applyFont="1" applyFill="1" applyBorder="1" applyAlignment="1">
      <alignment horizontal="left" vertical="top" wrapText="1"/>
    </xf>
    <xf numFmtId="4" fontId="11" fillId="3" borderId="21" xfId="10" applyNumberFormat="1" applyFont="1" applyFill="1" applyBorder="1" applyAlignment="1">
      <alignment horizontal="right" vertical="center" wrapText="1"/>
    </xf>
    <xf numFmtId="4" fontId="9" fillId="3" borderId="22" xfId="0" applyNumberFormat="1" applyFont="1" applyFill="1" applyBorder="1" applyAlignment="1">
      <alignment horizontal="right" wrapText="1"/>
    </xf>
    <xf numFmtId="4" fontId="9" fillId="3" borderId="23" xfId="0" applyNumberFormat="1" applyFont="1" applyFill="1" applyBorder="1" applyAlignment="1">
      <alignment horizontal="right" wrapText="1"/>
    </xf>
    <xf numFmtId="4" fontId="11" fillId="3" borderId="4" xfId="10" applyNumberFormat="1" applyFont="1" applyFill="1" applyBorder="1" applyAlignment="1">
      <alignment horizontal="right" vertical="center" wrapText="1"/>
    </xf>
    <xf numFmtId="4" fontId="11" fillId="3" borderId="37" xfId="10" applyNumberFormat="1" applyFont="1" applyFill="1" applyBorder="1" applyAlignment="1">
      <alignment horizontal="right" vertical="center" wrapText="1"/>
    </xf>
    <xf numFmtId="4" fontId="11" fillId="3" borderId="31" xfId="10" applyNumberFormat="1" applyFont="1" applyFill="1" applyBorder="1" applyAlignment="1">
      <alignment horizontal="right" vertical="center" wrapText="1"/>
    </xf>
    <xf numFmtId="4" fontId="11" fillId="3" borderId="38" xfId="10" applyNumberFormat="1" applyFont="1" applyFill="1" applyBorder="1" applyAlignment="1">
      <alignment horizontal="right" vertical="center" wrapText="1"/>
    </xf>
    <xf numFmtId="0" fontId="11" fillId="2" borderId="32" xfId="12" applyFont="1" applyBorder="1" applyAlignment="1">
      <alignment horizontal="left" vertical="top" wrapText="1"/>
    </xf>
    <xf numFmtId="4" fontId="11" fillId="3" borderId="24" xfId="10" applyNumberFormat="1" applyFont="1" applyFill="1" applyBorder="1" applyAlignment="1">
      <alignment horizontal="right" vertical="center" wrapText="1"/>
    </xf>
    <xf numFmtId="4" fontId="11" fillId="3" borderId="26" xfId="10" applyNumberFormat="1" applyFont="1" applyFill="1" applyBorder="1" applyAlignment="1">
      <alignment horizontal="right" vertical="center" wrapText="1"/>
    </xf>
    <xf numFmtId="0" fontId="11" fillId="3" borderId="24" xfId="12" applyFont="1" applyFill="1" applyBorder="1" applyAlignment="1">
      <alignment horizontal="left" vertical="top" wrapText="1"/>
    </xf>
    <xf numFmtId="0" fontId="9" fillId="3" borderId="8" xfId="0" applyFont="1" applyFill="1" applyBorder="1" applyAlignment="1">
      <alignment wrapText="1"/>
    </xf>
    <xf numFmtId="0" fontId="9" fillId="3" borderId="26" xfId="0" applyFont="1" applyFill="1" applyBorder="1" applyAlignment="1">
      <alignment wrapText="1"/>
    </xf>
    <xf numFmtId="4" fontId="11" fillId="3" borderId="8" xfId="10" applyNumberFormat="1" applyFont="1" applyFill="1" applyBorder="1" applyAlignment="1">
      <alignment horizontal="right" vertical="center" wrapText="1"/>
    </xf>
    <xf numFmtId="4" fontId="9" fillId="3" borderId="8" xfId="0" applyNumberFormat="1" applyFont="1" applyFill="1" applyBorder="1" applyAlignment="1">
      <alignment horizontal="right" wrapText="1"/>
    </xf>
    <xf numFmtId="4" fontId="9" fillId="3" borderId="26" xfId="0" applyNumberFormat="1" applyFont="1" applyFill="1" applyBorder="1" applyAlignment="1">
      <alignment horizontal="right" wrapText="1"/>
    </xf>
    <xf numFmtId="4" fontId="11" fillId="3" borderId="29" xfId="10" applyNumberFormat="1" applyFont="1" applyFill="1" applyBorder="1" applyAlignment="1">
      <alignment horizontal="right" vertical="center" wrapText="1"/>
    </xf>
    <xf numFmtId="4" fontId="9" fillId="3" borderId="29" xfId="0" applyNumberFormat="1" applyFont="1" applyFill="1" applyBorder="1" applyAlignment="1">
      <alignment horizontal="right" wrapText="1"/>
    </xf>
    <xf numFmtId="0" fontId="11" fillId="3" borderId="7" xfId="12" applyFont="1" applyFill="1" applyBorder="1" applyAlignment="1">
      <alignment horizontal="left" vertical="top" wrapText="1"/>
    </xf>
    <xf numFmtId="0" fontId="11" fillId="3" borderId="8" xfId="12" applyFont="1" applyFill="1" applyBorder="1" applyAlignment="1">
      <alignment horizontal="left" vertical="top" wrapText="1"/>
    </xf>
    <xf numFmtId="0" fontId="11" fillId="3" borderId="26" xfId="12" applyFont="1" applyFill="1" applyBorder="1" applyAlignment="1">
      <alignment horizontal="left" vertical="top" wrapText="1"/>
    </xf>
    <xf numFmtId="0" fontId="11" fillId="3" borderId="21" xfId="12" applyFont="1" applyFill="1" applyBorder="1" applyAlignment="1">
      <alignment horizontal="left" vertical="top" wrapText="1"/>
    </xf>
    <xf numFmtId="0" fontId="9" fillId="3" borderId="22" xfId="0" applyFont="1" applyFill="1" applyBorder="1" applyAlignment="1">
      <alignment wrapText="1"/>
    </xf>
    <xf numFmtId="0" fontId="9" fillId="3" borderId="23" xfId="0" applyFont="1" applyFill="1" applyBorder="1" applyAlignment="1">
      <alignment wrapText="1"/>
    </xf>
    <xf numFmtId="4" fontId="11" fillId="3" borderId="23" xfId="10" applyNumberFormat="1" applyFont="1" applyFill="1" applyBorder="1" applyAlignment="1">
      <alignment horizontal="right" vertical="center" wrapText="1"/>
    </xf>
    <xf numFmtId="4" fontId="11" fillId="3" borderId="30" xfId="10" applyNumberFormat="1" applyFont="1" applyFill="1" applyBorder="1" applyAlignment="1">
      <alignment horizontal="right" vertical="center" wrapText="1"/>
    </xf>
    <xf numFmtId="4" fontId="11" fillId="3" borderId="32" xfId="10" applyNumberFormat="1" applyFont="1" applyFill="1" applyBorder="1" applyAlignment="1">
      <alignment horizontal="right" vertical="center" wrapText="1"/>
    </xf>
    <xf numFmtId="0" fontId="11" fillId="3" borderId="22" xfId="12" applyFont="1" applyFill="1" applyBorder="1" applyAlignment="1">
      <alignment horizontal="left" vertical="top" wrapText="1"/>
    </xf>
    <xf numFmtId="0" fontId="11" fillId="3" borderId="23" xfId="12" applyFont="1" applyFill="1" applyBorder="1" applyAlignment="1">
      <alignment horizontal="left" vertical="top" wrapText="1"/>
    </xf>
    <xf numFmtId="4" fontId="11" fillId="3" borderId="22" xfId="10" applyNumberFormat="1" applyFont="1" applyFill="1" applyBorder="1" applyAlignment="1">
      <alignment horizontal="right" vertical="center" wrapText="1"/>
    </xf>
    <xf numFmtId="0" fontId="11" fillId="3" borderId="37" xfId="12" applyFont="1" applyFill="1" applyBorder="1" applyAlignment="1">
      <alignment horizontal="left" vertical="top" wrapText="1"/>
    </xf>
    <xf numFmtId="0" fontId="9" fillId="3" borderId="31" xfId="0" applyFont="1" applyFill="1" applyBorder="1" applyAlignment="1">
      <alignment wrapText="1"/>
    </xf>
    <xf numFmtId="0" fontId="9" fillId="3" borderId="32" xfId="0" applyFont="1" applyFill="1" applyBorder="1" applyAlignment="1">
      <alignment wrapText="1"/>
    </xf>
    <xf numFmtId="0" fontId="11" fillId="3" borderId="30" xfId="12" applyFont="1" applyFill="1" applyBorder="1" applyAlignment="1">
      <alignment horizontal="left" vertical="top" wrapText="1"/>
    </xf>
    <xf numFmtId="0" fontId="11" fillId="3" borderId="31" xfId="12" applyFont="1" applyFill="1" applyBorder="1" applyAlignment="1">
      <alignment horizontal="left" vertical="top" wrapText="1"/>
    </xf>
    <xf numFmtId="0" fontId="11" fillId="3" borderId="32" xfId="12" applyFont="1" applyFill="1" applyBorder="1" applyAlignment="1">
      <alignment horizontal="left" vertical="top" wrapText="1"/>
    </xf>
    <xf numFmtId="0" fontId="11" fillId="3" borderId="35" xfId="12" applyFont="1" applyFill="1" applyBorder="1" applyAlignment="1">
      <alignment horizontal="left" vertical="top" wrapText="1"/>
    </xf>
    <xf numFmtId="4" fontId="9" fillId="0" borderId="4" xfId="0" applyNumberFormat="1" applyFont="1" applyBorder="1" applyAlignment="1">
      <alignment horizontal="right" wrapText="1"/>
    </xf>
    <xf numFmtId="4" fontId="9" fillId="0" borderId="5" xfId="0" applyNumberFormat="1" applyFont="1" applyBorder="1" applyAlignment="1">
      <alignment horizontal="right" wrapText="1"/>
    </xf>
    <xf numFmtId="0" fontId="10" fillId="2" borderId="0" xfId="1" applyFont="1" applyBorder="1" applyAlignment="1">
      <alignment horizontal="left" vertical="center" wrapText="1"/>
    </xf>
    <xf numFmtId="0" fontId="10" fillId="2" borderId="0" xfId="7" applyFont="1" applyBorder="1" applyAlignment="1">
      <alignment horizontal="center" vertical="center" wrapText="1"/>
    </xf>
    <xf numFmtId="0" fontId="10" fillId="2" borderId="0" xfId="15" applyFont="1" applyBorder="1" applyAlignment="1">
      <alignment horizontal="center" vertical="center" wrapText="1"/>
    </xf>
    <xf numFmtId="0" fontId="11" fillId="2" borderId="0" xfId="16" applyFont="1" applyBorder="1" applyAlignment="1">
      <alignment horizontal="left" vertical="center" wrapText="1"/>
    </xf>
    <xf numFmtId="4" fontId="9" fillId="0" borderId="36" xfId="0" applyNumberFormat="1" applyFont="1" applyBorder="1" applyAlignment="1">
      <alignment horizontal="right" wrapText="1"/>
    </xf>
    <xf numFmtId="4" fontId="11" fillId="2" borderId="3" xfId="10" applyNumberFormat="1" applyFont="1" applyBorder="1" applyAlignment="1">
      <alignment horizontal="right" vertical="center" wrapText="1"/>
    </xf>
    <xf numFmtId="4" fontId="11" fillId="0" borderId="35" xfId="10" applyNumberFormat="1" applyFont="1" applyFill="1" applyBorder="1" applyAlignment="1">
      <alignment horizontal="right" vertical="center" wrapText="1"/>
    </xf>
    <xf numFmtId="4" fontId="9" fillId="0" borderId="36" xfId="0" applyNumberFormat="1" applyFont="1" applyFill="1" applyBorder="1" applyAlignment="1">
      <alignment horizontal="right" wrapText="1"/>
    </xf>
    <xf numFmtId="4" fontId="11" fillId="0" borderId="3" xfId="10" applyNumberFormat="1" applyFont="1" applyFill="1" applyBorder="1" applyAlignment="1">
      <alignment horizontal="right" vertical="center" wrapText="1"/>
    </xf>
    <xf numFmtId="4" fontId="9" fillId="0" borderId="4" xfId="0" applyNumberFormat="1" applyFont="1" applyFill="1" applyBorder="1" applyAlignment="1">
      <alignment horizontal="right" wrapText="1"/>
    </xf>
    <xf numFmtId="4" fontId="9" fillId="0" borderId="5" xfId="0" applyNumberFormat="1" applyFont="1" applyFill="1" applyBorder="1" applyAlignment="1">
      <alignment horizontal="right" wrapText="1"/>
    </xf>
    <xf numFmtId="0" fontId="10" fillId="2" borderId="7" xfId="13" applyFont="1" applyBorder="1" applyAlignment="1">
      <alignment horizontal="left" vertical="center" wrapText="1"/>
    </xf>
    <xf numFmtId="0" fontId="5" fillId="2" borderId="3" xfId="14" applyFont="1" applyBorder="1" applyAlignment="1">
      <alignment horizontal="left" vertical="top" wrapText="1"/>
    </xf>
    <xf numFmtId="0" fontId="15" fillId="0" borderId="4" xfId="0" applyFont="1" applyBorder="1" applyAlignment="1">
      <alignment wrapText="1"/>
    </xf>
    <xf numFmtId="0" fontId="15" fillId="0" borderId="12" xfId="0" applyFont="1" applyBorder="1" applyAlignment="1">
      <alignment wrapText="1"/>
    </xf>
    <xf numFmtId="0" fontId="11" fillId="2" borderId="37" xfId="12" applyFont="1" applyBorder="1" applyAlignment="1">
      <alignment horizontal="center" vertical="top" wrapText="1"/>
    </xf>
    <xf numFmtId="0" fontId="11" fillId="2" borderId="31" xfId="12" applyFont="1" applyBorder="1" applyAlignment="1">
      <alignment horizontal="center" vertical="top" wrapText="1"/>
    </xf>
    <xf numFmtId="4" fontId="9" fillId="3" borderId="4" xfId="0" applyNumberFormat="1" applyFont="1" applyFill="1" applyBorder="1" applyAlignment="1">
      <alignment horizontal="right" wrapText="1"/>
    </xf>
    <xf numFmtId="4" fontId="9" fillId="3" borderId="5" xfId="0" applyNumberFormat="1" applyFont="1" applyFill="1" applyBorder="1" applyAlignment="1">
      <alignment horizontal="right" wrapText="1"/>
    </xf>
  </cellXfs>
  <cellStyles count="17">
    <cellStyle name="Normal" xfId="0" builtinId="0"/>
    <cellStyle name="S0" xfId="1"/>
    <cellStyle name="S1" xfId="2"/>
    <cellStyle name="S10" xfId="11"/>
    <cellStyle name="S11" xfId="12"/>
    <cellStyle name="S12" xfId="13"/>
    <cellStyle name="S13" xfId="14"/>
    <cellStyle name="S14" xfId="15"/>
    <cellStyle name="S15" xfId="16"/>
    <cellStyle name="S2" xfId="3"/>
    <cellStyle name="S3" xfId="4"/>
    <cellStyle name="S4" xfId="5"/>
    <cellStyle name="S5" xfId="6"/>
    <cellStyle name="S6" xfId="7"/>
    <cellStyle name="S7" xfId="8"/>
    <cellStyle name="S8" xfId="9"/>
    <cellStyle name="S9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86"/>
  <sheetViews>
    <sheetView tabSelected="1" workbookViewId="0">
      <selection activeCell="AR41" sqref="AR41"/>
    </sheetView>
  </sheetViews>
  <sheetFormatPr defaultRowHeight="9"/>
  <cols>
    <col min="1" max="1" width="0.28515625" style="1" customWidth="1"/>
    <col min="2" max="2" width="0.42578125" style="1" customWidth="1"/>
    <col min="3" max="3" width="1.42578125" style="1" customWidth="1"/>
    <col min="4" max="4" width="3" style="1" customWidth="1"/>
    <col min="5" max="5" width="5.28515625" style="1" customWidth="1"/>
    <col min="6" max="6" width="4.85546875" style="1" customWidth="1"/>
    <col min="7" max="7" width="0.28515625" style="1" customWidth="1"/>
    <col min="8" max="8" width="8" style="1" customWidth="1"/>
    <col min="9" max="9" width="0.28515625" style="1" customWidth="1"/>
    <col min="10" max="10" width="1.28515625" style="1" customWidth="1"/>
    <col min="11" max="11" width="0.28515625" style="1" hidden="1" customWidth="1"/>
    <col min="12" max="12" width="2" style="1" hidden="1" customWidth="1"/>
    <col min="13" max="13" width="10.28515625" style="1" customWidth="1"/>
    <col min="14" max="15" width="0.85546875" style="1" hidden="1" customWidth="1"/>
    <col min="16" max="16" width="2.28515625" style="1" customWidth="1"/>
    <col min="17" max="17" width="0.28515625" style="1" customWidth="1"/>
    <col min="18" max="18" width="7" style="1" customWidth="1"/>
    <col min="19" max="19" width="0.28515625" style="1" hidden="1" customWidth="1"/>
    <col min="20" max="20" width="0.85546875" style="1" hidden="1" customWidth="1"/>
    <col min="21" max="21" width="9.85546875" style="2" customWidth="1"/>
    <col min="22" max="22" width="2.7109375" style="2" hidden="1" customWidth="1"/>
    <col min="23" max="23" width="4" style="2" customWidth="1"/>
    <col min="24" max="24" width="4.85546875" style="2" customWidth="1"/>
    <col min="25" max="25" width="0.28515625" style="2" customWidth="1"/>
    <col min="26" max="26" width="8.5703125" style="1" customWidth="1"/>
    <col min="27" max="27" width="8.85546875" style="1" customWidth="1"/>
    <col min="28" max="28" width="9.28515625" style="1" customWidth="1"/>
    <col min="29" max="29" width="7.85546875" style="1" customWidth="1"/>
    <col min="30" max="30" width="4.28515625" style="1" customWidth="1"/>
    <col min="31" max="31" width="3.7109375" style="1" customWidth="1"/>
    <col min="32" max="32" width="1" style="1" customWidth="1"/>
    <col min="33" max="33" width="10.140625" style="1" customWidth="1"/>
    <col min="34" max="34" width="9.7109375" style="1" customWidth="1"/>
    <col min="35" max="35" width="10.140625" style="1" customWidth="1"/>
    <col min="36" max="36" width="0.5703125" style="1" customWidth="1"/>
    <col min="37" max="37" width="0.85546875" style="1" customWidth="1"/>
    <col min="38" max="38" width="4.140625" style="1" customWidth="1"/>
    <col min="39" max="16384" width="9.140625" style="1"/>
  </cols>
  <sheetData>
    <row r="1" spans="1:38" ht="15.2" customHeight="1">
      <c r="C1" s="96" t="s">
        <v>0</v>
      </c>
      <c r="D1" s="96"/>
      <c r="E1" s="96"/>
    </row>
    <row r="2" spans="1:38" ht="4.5" customHeight="1"/>
    <row r="3" spans="1:38" ht="27.2" customHeight="1">
      <c r="B3" s="131" t="s">
        <v>69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9"/>
    </row>
    <row r="4" spans="1:38" ht="26.45" customHeight="1"/>
    <row r="5" spans="1:38" ht="0.75" customHeight="1">
      <c r="H5" s="132" t="s">
        <v>1</v>
      </c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8" ht="14.45" customHeight="1">
      <c r="E6" s="96" t="s">
        <v>2</v>
      </c>
      <c r="F6" s="96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</row>
    <row r="7" spans="1:38" ht="0.75" customHeight="1">
      <c r="E7" s="96"/>
      <c r="F7" s="96"/>
    </row>
    <row r="8" spans="1:38" ht="15.2" customHeight="1">
      <c r="E8" s="135" t="s">
        <v>3</v>
      </c>
      <c r="F8" s="135"/>
      <c r="G8" s="135"/>
      <c r="H8" s="135"/>
      <c r="I8" s="135"/>
      <c r="J8" s="135"/>
      <c r="L8" s="97">
        <v>45658</v>
      </c>
      <c r="M8" s="98"/>
      <c r="O8" s="136" t="s">
        <v>4</v>
      </c>
      <c r="P8" s="136"/>
      <c r="Q8" s="136"/>
      <c r="R8" s="136"/>
      <c r="T8" s="97">
        <v>45747</v>
      </c>
      <c r="U8" s="98"/>
      <c r="V8" s="137" t="s">
        <v>5</v>
      </c>
      <c r="W8" s="137"/>
      <c r="X8" s="137"/>
    </row>
    <row r="9" spans="1:38" ht="0.75" customHeight="1"/>
    <row r="10" spans="1:38" ht="15.2" customHeight="1">
      <c r="E10" s="96" t="s">
        <v>6</v>
      </c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R10" s="97">
        <v>45762</v>
      </c>
      <c r="S10" s="98"/>
      <c r="T10" s="98"/>
      <c r="U10" s="98"/>
      <c r="V10" s="98"/>
      <c r="W10" s="98"/>
      <c r="X10" s="98"/>
    </row>
    <row r="11" spans="1:38" ht="9.75" customHeight="1"/>
    <row r="12" spans="1:38" ht="23.45" customHeight="1">
      <c r="A12" s="99"/>
      <c r="B12" s="99"/>
      <c r="C12" s="99"/>
      <c r="D12" s="100"/>
      <c r="E12" s="101" t="s">
        <v>66</v>
      </c>
      <c r="F12" s="102"/>
      <c r="G12" s="102"/>
      <c r="H12" s="102"/>
      <c r="I12" s="102"/>
      <c r="J12" s="102"/>
      <c r="K12" s="102"/>
      <c r="L12" s="103"/>
      <c r="M12" s="107" t="s">
        <v>70</v>
      </c>
      <c r="N12" s="108"/>
      <c r="O12" s="108"/>
      <c r="P12" s="108"/>
      <c r="Q12" s="108"/>
      <c r="R12" s="108"/>
      <c r="S12" s="108"/>
      <c r="T12" s="109"/>
      <c r="U12" s="110" t="s">
        <v>71</v>
      </c>
      <c r="V12" s="111"/>
      <c r="W12" s="111"/>
      <c r="X12" s="111"/>
      <c r="Y12" s="112"/>
      <c r="Z12" s="107" t="s">
        <v>72</v>
      </c>
      <c r="AA12" s="109"/>
      <c r="AB12" s="107" t="s">
        <v>73</v>
      </c>
      <c r="AC12" s="109"/>
      <c r="AD12" s="123" t="s">
        <v>74</v>
      </c>
      <c r="AE12" s="124"/>
      <c r="AF12" s="125"/>
      <c r="AG12" s="107" t="s">
        <v>75</v>
      </c>
      <c r="AH12" s="108"/>
      <c r="AI12" s="108"/>
      <c r="AJ12" s="108"/>
      <c r="AK12" s="108"/>
      <c r="AL12" s="109"/>
    </row>
    <row r="13" spans="1:38" ht="35.450000000000003" customHeight="1">
      <c r="A13" s="99"/>
      <c r="B13" s="99"/>
      <c r="C13" s="99"/>
      <c r="D13" s="100"/>
      <c r="E13" s="104"/>
      <c r="F13" s="105"/>
      <c r="G13" s="105"/>
      <c r="H13" s="105"/>
      <c r="I13" s="105"/>
      <c r="J13" s="105"/>
      <c r="K13" s="105"/>
      <c r="L13" s="106"/>
      <c r="M13" s="126" t="s">
        <v>7</v>
      </c>
      <c r="N13" s="127"/>
      <c r="O13" s="128"/>
      <c r="P13" s="126" t="s">
        <v>65</v>
      </c>
      <c r="Q13" s="108"/>
      <c r="R13" s="108"/>
      <c r="S13" s="108"/>
      <c r="T13" s="109"/>
      <c r="U13" s="129" t="s">
        <v>7</v>
      </c>
      <c r="V13" s="130"/>
      <c r="W13" s="129" t="s">
        <v>65</v>
      </c>
      <c r="X13" s="111"/>
      <c r="Y13" s="112"/>
      <c r="Z13" s="3" t="s">
        <v>7</v>
      </c>
      <c r="AA13" s="4" t="s">
        <v>63</v>
      </c>
      <c r="AB13" s="3" t="s">
        <v>7</v>
      </c>
      <c r="AC13" s="4" t="s">
        <v>64</v>
      </c>
      <c r="AD13" s="5" t="s">
        <v>7</v>
      </c>
      <c r="AE13" s="126" t="s">
        <v>63</v>
      </c>
      <c r="AF13" s="109"/>
      <c r="AG13" s="3" t="s">
        <v>7</v>
      </c>
      <c r="AH13" s="4" t="s">
        <v>62</v>
      </c>
      <c r="AI13" s="3" t="s">
        <v>77</v>
      </c>
      <c r="AJ13" s="126" t="s">
        <v>8</v>
      </c>
      <c r="AK13" s="108"/>
      <c r="AL13" s="109"/>
    </row>
    <row r="14" spans="1:38" ht="0.75" customHeight="1"/>
    <row r="15" spans="1:38" ht="15.2" customHeight="1">
      <c r="A15" s="99"/>
      <c r="B15" s="99"/>
      <c r="C15" s="99"/>
      <c r="D15" s="6"/>
      <c r="E15" s="142" t="s">
        <v>9</v>
      </c>
      <c r="F15" s="143"/>
      <c r="G15" s="143"/>
      <c r="H15" s="143"/>
      <c r="I15" s="143"/>
      <c r="J15" s="143"/>
      <c r="K15" s="143"/>
      <c r="L15" s="144"/>
      <c r="M15" s="145"/>
      <c r="N15" s="108"/>
      <c r="O15" s="109"/>
      <c r="P15" s="146"/>
      <c r="Q15" s="147"/>
      <c r="R15" s="147"/>
      <c r="S15" s="147"/>
      <c r="T15" s="148"/>
      <c r="U15" s="149"/>
      <c r="V15" s="112"/>
      <c r="W15" s="150"/>
      <c r="X15" s="151"/>
      <c r="Y15" s="152"/>
      <c r="Z15" s="7"/>
      <c r="AA15" s="8"/>
      <c r="AB15" s="7"/>
      <c r="AC15" s="8"/>
      <c r="AD15" s="7"/>
      <c r="AE15" s="146"/>
      <c r="AF15" s="148"/>
      <c r="AG15" s="57"/>
      <c r="AH15" s="41"/>
      <c r="AI15" s="7"/>
      <c r="AJ15" s="146"/>
      <c r="AK15" s="143"/>
      <c r="AL15" s="154"/>
    </row>
    <row r="16" spans="1:38" ht="27" customHeight="1">
      <c r="A16" s="99"/>
      <c r="B16" s="99"/>
      <c r="C16" s="99"/>
      <c r="D16" s="6"/>
      <c r="E16" s="155" t="s">
        <v>10</v>
      </c>
      <c r="F16" s="108"/>
      <c r="G16" s="108"/>
      <c r="H16" s="108"/>
      <c r="I16" s="108"/>
      <c r="J16" s="108"/>
      <c r="K16" s="108"/>
      <c r="L16" s="109"/>
      <c r="M16" s="138">
        <f>M24+M29+M35</f>
        <v>98677313</v>
      </c>
      <c r="N16" s="156"/>
      <c r="O16" s="153"/>
      <c r="P16" s="138">
        <f>P24+P29+P35</f>
        <v>10673411</v>
      </c>
      <c r="Q16" s="157"/>
      <c r="R16" s="157"/>
      <c r="S16" s="157"/>
      <c r="T16" s="139"/>
      <c r="U16" s="158">
        <f>U24+U29+U35+U39</f>
        <v>138454904</v>
      </c>
      <c r="V16" s="159"/>
      <c r="W16" s="121">
        <f>W24+W29+W35</f>
        <v>30940483</v>
      </c>
      <c r="X16" s="122"/>
      <c r="Y16" s="122"/>
      <c r="Z16" s="9">
        <f>Z24+Z29+Z35</f>
        <v>7519706</v>
      </c>
      <c r="AA16" s="10">
        <f>AA24+AA29+AA35</f>
        <v>889143</v>
      </c>
      <c r="AB16" s="11">
        <f>AB24+AB29+AB35</f>
        <v>220000</v>
      </c>
      <c r="AC16" s="10">
        <f>AC24+AC29+AC35</f>
        <v>66000</v>
      </c>
      <c r="AD16" s="11">
        <v>0</v>
      </c>
      <c r="AE16" s="138">
        <v>0</v>
      </c>
      <c r="AF16" s="139"/>
      <c r="AG16" s="11">
        <f>M16+U16+Z16+AB16</f>
        <v>244871923</v>
      </c>
      <c r="AH16" s="9">
        <f>P16+W16+AA16+AC16+AE16</f>
        <v>42569037</v>
      </c>
      <c r="AI16" s="9">
        <f>AG16-AH16</f>
        <v>202302886</v>
      </c>
      <c r="AJ16" s="140">
        <f>AH16/AG16*100</f>
        <v>17.384204966610241</v>
      </c>
      <c r="AK16" s="141"/>
      <c r="AL16" s="141"/>
    </row>
    <row r="17" spans="1:38" ht="22.5" customHeight="1">
      <c r="A17" s="99"/>
      <c r="B17" s="99"/>
      <c r="C17" s="99"/>
      <c r="D17" s="6"/>
      <c r="E17" s="160" t="s">
        <v>11</v>
      </c>
      <c r="F17" s="108"/>
      <c r="G17" s="108"/>
      <c r="H17" s="108"/>
      <c r="I17" s="108"/>
      <c r="J17" s="108"/>
      <c r="K17" s="108"/>
      <c r="L17" s="109"/>
      <c r="M17" s="138">
        <f>M49+M53+M61+M65+M67</f>
        <v>46108425</v>
      </c>
      <c r="N17" s="157"/>
      <c r="O17" s="139"/>
      <c r="P17" s="138">
        <f>P49+P53+P61+P65+P67</f>
        <v>8732628</v>
      </c>
      <c r="Q17" s="156"/>
      <c r="R17" s="156"/>
      <c r="S17" s="156"/>
      <c r="T17" s="153"/>
      <c r="U17" s="158">
        <f>U49+U53+U61+U65+U67</f>
        <v>131516207</v>
      </c>
      <c r="V17" s="161"/>
      <c r="W17" s="158">
        <f>W49+W53+W61+W65+W67</f>
        <v>24976928</v>
      </c>
      <c r="X17" s="162"/>
      <c r="Y17" s="159"/>
      <c r="Z17" s="10">
        <f>Z49++Z53+Z61+Z65+Z67</f>
        <v>6889706</v>
      </c>
      <c r="AA17" s="11">
        <f>AA49+AA53</f>
        <v>873950</v>
      </c>
      <c r="AB17" s="10">
        <f>AB49+AB53+AB61+AB65+AB67</f>
        <v>220000</v>
      </c>
      <c r="AC17" s="10">
        <f>AC49+AC53+AC61+AC65+AC67</f>
        <v>66000</v>
      </c>
      <c r="AD17" s="10">
        <v>0</v>
      </c>
      <c r="AE17" s="138">
        <v>0</v>
      </c>
      <c r="AF17" s="153"/>
      <c r="AG17" s="10">
        <f>M17+U17+Z17+AB17+AD17</f>
        <v>184734338</v>
      </c>
      <c r="AH17" s="10">
        <f>P17+W17+AA17+AC17+AE17</f>
        <v>34649506</v>
      </c>
      <c r="AI17" s="9">
        <f>AG17-AH17</f>
        <v>150084832</v>
      </c>
      <c r="AJ17" s="145">
        <f t="shared" ref="AJ17:AJ20" si="0">AH17/AG17*100</f>
        <v>18.756397091698243</v>
      </c>
      <c r="AK17" s="108"/>
      <c r="AL17" s="109"/>
    </row>
    <row r="18" spans="1:38" ht="15.2" customHeight="1">
      <c r="A18" s="99"/>
      <c r="B18" s="99"/>
      <c r="C18" s="99"/>
      <c r="D18" s="6"/>
      <c r="E18" s="163" t="s">
        <v>12</v>
      </c>
      <c r="F18" s="108"/>
      <c r="G18" s="108"/>
      <c r="H18" s="108"/>
      <c r="I18" s="108"/>
      <c r="J18" s="108"/>
      <c r="K18" s="108"/>
      <c r="L18" s="109"/>
      <c r="M18" s="138"/>
      <c r="N18" s="156"/>
      <c r="O18" s="153"/>
      <c r="P18" s="138"/>
      <c r="Q18" s="157"/>
      <c r="R18" s="157"/>
      <c r="S18" s="157"/>
      <c r="T18" s="139"/>
      <c r="U18" s="158"/>
      <c r="V18" s="159"/>
      <c r="W18" s="158"/>
      <c r="X18" s="164"/>
      <c r="Y18" s="161"/>
      <c r="Z18" s="11"/>
      <c r="AA18" s="10"/>
      <c r="AB18" s="11"/>
      <c r="AC18" s="10"/>
      <c r="AD18" s="11"/>
      <c r="AE18" s="138"/>
      <c r="AF18" s="139"/>
      <c r="AG18" s="11"/>
      <c r="AH18" s="10"/>
      <c r="AI18" s="11"/>
      <c r="AJ18" s="145"/>
      <c r="AK18" s="108"/>
      <c r="AL18" s="109"/>
    </row>
    <row r="19" spans="1:38" ht="30.75" customHeight="1">
      <c r="A19" s="99"/>
      <c r="B19" s="99"/>
      <c r="C19" s="99"/>
      <c r="D19" s="6"/>
      <c r="E19" s="160" t="s">
        <v>13</v>
      </c>
      <c r="F19" s="108"/>
      <c r="G19" s="108"/>
      <c r="H19" s="108"/>
      <c r="I19" s="108"/>
      <c r="J19" s="108"/>
      <c r="K19" s="108"/>
      <c r="L19" s="109"/>
      <c r="M19" s="138">
        <f>M39</f>
        <v>4945965</v>
      </c>
      <c r="N19" s="157"/>
      <c r="O19" s="139"/>
      <c r="P19" s="138">
        <f>P39</f>
        <v>160353</v>
      </c>
      <c r="Q19" s="156"/>
      <c r="R19" s="156"/>
      <c r="S19" s="156"/>
      <c r="T19" s="153"/>
      <c r="U19" s="158">
        <v>0</v>
      </c>
      <c r="V19" s="161"/>
      <c r="W19" s="158">
        <v>0</v>
      </c>
      <c r="X19" s="162"/>
      <c r="Y19" s="159"/>
      <c r="Z19" s="10">
        <v>0</v>
      </c>
      <c r="AA19" s="11">
        <v>0</v>
      </c>
      <c r="AB19" s="10">
        <f>AB39</f>
        <v>0</v>
      </c>
      <c r="AC19" s="11">
        <v>0</v>
      </c>
      <c r="AD19" s="10">
        <v>0</v>
      </c>
      <c r="AE19" s="138">
        <v>0</v>
      </c>
      <c r="AF19" s="153"/>
      <c r="AG19" s="10">
        <f>M19+U19+Z19+AB19+AD19</f>
        <v>4945965</v>
      </c>
      <c r="AH19" s="11">
        <f>AH39</f>
        <v>160353</v>
      </c>
      <c r="AI19" s="10">
        <f>AG19-AH19</f>
        <v>4785612</v>
      </c>
      <c r="AJ19" s="145">
        <f t="shared" si="0"/>
        <v>3.2420973460184208</v>
      </c>
      <c r="AK19" s="108"/>
      <c r="AL19" s="109"/>
    </row>
    <row r="20" spans="1:38" ht="26.25" customHeight="1">
      <c r="A20" s="99"/>
      <c r="B20" s="99"/>
      <c r="C20" s="99"/>
      <c r="D20" s="6"/>
      <c r="E20" s="113" t="s">
        <v>14</v>
      </c>
      <c r="F20" s="78"/>
      <c r="G20" s="78"/>
      <c r="H20" s="78"/>
      <c r="I20" s="78"/>
      <c r="J20" s="78"/>
      <c r="K20" s="78"/>
      <c r="L20" s="79"/>
      <c r="M20" s="114">
        <f>M70</f>
        <v>57514853</v>
      </c>
      <c r="N20" s="115"/>
      <c r="O20" s="116"/>
      <c r="P20" s="114">
        <f>P70</f>
        <v>2101136</v>
      </c>
      <c r="Q20" s="117"/>
      <c r="R20" s="117"/>
      <c r="S20" s="117"/>
      <c r="T20" s="118"/>
      <c r="U20" s="119">
        <f>U70</f>
        <v>6938697</v>
      </c>
      <c r="V20" s="120"/>
      <c r="W20" s="121">
        <f>W70</f>
        <v>1570869</v>
      </c>
      <c r="X20" s="122"/>
      <c r="Y20" s="122"/>
      <c r="Z20" s="9">
        <f>Z70</f>
        <v>630000</v>
      </c>
      <c r="AA20" s="9">
        <f>AA70</f>
        <v>15193</v>
      </c>
      <c r="AB20" s="38">
        <f>AB70</f>
        <v>0</v>
      </c>
      <c r="AC20" s="9">
        <f>AC70</f>
        <v>0</v>
      </c>
      <c r="AD20" s="38">
        <v>0</v>
      </c>
      <c r="AE20" s="114">
        <v>0</v>
      </c>
      <c r="AF20" s="118"/>
      <c r="AG20" s="38">
        <f>M20+U20+Z20+AB20+AD20</f>
        <v>65083550</v>
      </c>
      <c r="AH20" s="9">
        <f>AH70</f>
        <v>3687198</v>
      </c>
      <c r="AI20" s="9">
        <f>AG20-AH20</f>
        <v>61396352</v>
      </c>
      <c r="AJ20" s="140">
        <f t="shared" si="0"/>
        <v>5.6653301794385831</v>
      </c>
      <c r="AK20" s="141"/>
      <c r="AL20" s="141"/>
    </row>
    <row r="21" spans="1:38" s="76" customFormat="1" ht="28.7" customHeight="1">
      <c r="D21" s="72"/>
      <c r="E21" s="81" t="s">
        <v>60</v>
      </c>
      <c r="F21" s="81"/>
      <c r="G21" s="81"/>
      <c r="H21" s="81"/>
      <c r="I21" s="81"/>
      <c r="J21" s="81"/>
      <c r="K21" s="81"/>
      <c r="L21" s="81"/>
      <c r="M21" s="80">
        <f>M16+M19</f>
        <v>103623278</v>
      </c>
      <c r="N21" s="81"/>
      <c r="O21" s="81"/>
      <c r="P21" s="80">
        <f>P16+P19</f>
        <v>10833764</v>
      </c>
      <c r="Q21" s="81"/>
      <c r="R21" s="81"/>
      <c r="S21" s="81"/>
      <c r="T21" s="81"/>
      <c r="U21" s="73">
        <f>U16+U19</f>
        <v>138454904</v>
      </c>
      <c r="V21" s="72"/>
      <c r="W21" s="80">
        <f>W16+W19</f>
        <v>30940483</v>
      </c>
      <c r="X21" s="81"/>
      <c r="Y21" s="81"/>
      <c r="Z21" s="73">
        <f t="shared" ref="Z21:AC22" si="1">Z16+Z19</f>
        <v>7519706</v>
      </c>
      <c r="AA21" s="73">
        <f>AA16+AA19</f>
        <v>889143</v>
      </c>
      <c r="AB21" s="73">
        <f t="shared" si="1"/>
        <v>220000</v>
      </c>
      <c r="AC21" s="73">
        <f t="shared" si="1"/>
        <v>66000</v>
      </c>
      <c r="AD21" s="72"/>
      <c r="AE21" s="81"/>
      <c r="AF21" s="81"/>
      <c r="AG21" s="73">
        <f t="shared" ref="AG21:AI22" si="2">AG16+AG19</f>
        <v>249817888</v>
      </c>
      <c r="AH21" s="73">
        <f t="shared" si="2"/>
        <v>42729390</v>
      </c>
      <c r="AI21" s="73">
        <f t="shared" si="2"/>
        <v>207088498</v>
      </c>
      <c r="AJ21" s="72"/>
      <c r="AK21" s="72"/>
      <c r="AL21" s="72"/>
    </row>
    <row r="22" spans="1:38" s="76" customFormat="1" ht="28.7" customHeight="1">
      <c r="D22" s="72"/>
      <c r="E22" s="81" t="s">
        <v>61</v>
      </c>
      <c r="F22" s="81"/>
      <c r="G22" s="81"/>
      <c r="H22" s="81"/>
      <c r="I22" s="81"/>
      <c r="J22" s="81"/>
      <c r="K22" s="81"/>
      <c r="L22" s="81"/>
      <c r="M22" s="74">
        <f>M17+M20</f>
        <v>103623278</v>
      </c>
      <c r="N22" s="75"/>
      <c r="O22" s="75"/>
      <c r="P22" s="80">
        <f>P17+P20</f>
        <v>10833764</v>
      </c>
      <c r="Q22" s="81"/>
      <c r="R22" s="81"/>
      <c r="S22" s="75"/>
      <c r="T22" s="75"/>
      <c r="U22" s="73">
        <f>U17+U20</f>
        <v>138454904</v>
      </c>
      <c r="V22" s="72"/>
      <c r="W22" s="80">
        <f>W17+W20</f>
        <v>26547797</v>
      </c>
      <c r="X22" s="81"/>
      <c r="Y22" s="81"/>
      <c r="Z22" s="73">
        <f t="shared" si="1"/>
        <v>7519706</v>
      </c>
      <c r="AA22" s="73">
        <f t="shared" si="1"/>
        <v>889143</v>
      </c>
      <c r="AB22" s="73">
        <f t="shared" si="1"/>
        <v>220000</v>
      </c>
      <c r="AC22" s="73">
        <f t="shared" si="1"/>
        <v>66000</v>
      </c>
      <c r="AD22" s="72"/>
      <c r="AE22" s="81"/>
      <c r="AF22" s="81"/>
      <c r="AG22" s="73">
        <f t="shared" si="2"/>
        <v>249817888</v>
      </c>
      <c r="AH22" s="73">
        <f t="shared" si="2"/>
        <v>38336704</v>
      </c>
      <c r="AI22" s="73">
        <f t="shared" si="2"/>
        <v>211481184</v>
      </c>
      <c r="AJ22" s="72"/>
      <c r="AK22" s="72"/>
      <c r="AL22" s="72"/>
    </row>
    <row r="23" spans="1:38" s="76" customFormat="1" ht="28.7" customHeight="1">
      <c r="D23" s="72"/>
      <c r="E23" s="81"/>
      <c r="F23" s="81"/>
      <c r="G23" s="81"/>
      <c r="H23" s="81"/>
      <c r="I23" s="81"/>
      <c r="J23" s="81"/>
      <c r="K23" s="81"/>
      <c r="L23" s="81"/>
      <c r="M23" s="74">
        <f>M21-M22</f>
        <v>0</v>
      </c>
      <c r="N23" s="75"/>
      <c r="O23" s="75"/>
      <c r="P23" s="80">
        <f>P21-P22</f>
        <v>0</v>
      </c>
      <c r="Q23" s="80"/>
      <c r="R23" s="80"/>
      <c r="S23" s="80">
        <f>S21-S22</f>
        <v>0</v>
      </c>
      <c r="T23" s="80"/>
      <c r="U23" s="80"/>
      <c r="V23" s="72"/>
      <c r="W23" s="80">
        <f>W21-W22</f>
        <v>4392686</v>
      </c>
      <c r="X23" s="81"/>
      <c r="Y23" s="81"/>
      <c r="Z23" s="73">
        <f>Z21-Z22</f>
        <v>0</v>
      </c>
      <c r="AA23" s="73">
        <f>AA21-AA22</f>
        <v>0</v>
      </c>
      <c r="AB23" s="73">
        <f>AB21-AB22</f>
        <v>0</v>
      </c>
      <c r="AC23" s="73">
        <f>AC21-AC22</f>
        <v>0</v>
      </c>
      <c r="AD23" s="72"/>
      <c r="AE23" s="72"/>
      <c r="AF23" s="72"/>
      <c r="AG23" s="73">
        <f>AG21-AG22</f>
        <v>0</v>
      </c>
      <c r="AH23" s="73">
        <f>AH21-AH22</f>
        <v>4392686</v>
      </c>
      <c r="AI23" s="73">
        <f>AI21-AI22</f>
        <v>-4392686</v>
      </c>
      <c r="AJ23" s="72"/>
      <c r="AK23" s="72"/>
      <c r="AL23" s="72"/>
    </row>
    <row r="24" spans="1:38" ht="15.2" customHeight="1">
      <c r="A24" s="165">
        <v>71</v>
      </c>
      <c r="B24" s="78"/>
      <c r="C24" s="79"/>
      <c r="D24" s="18" t="s">
        <v>15</v>
      </c>
      <c r="E24" s="165" t="s">
        <v>16</v>
      </c>
      <c r="F24" s="173"/>
      <c r="G24" s="173"/>
      <c r="H24" s="173"/>
      <c r="I24" s="173"/>
      <c r="J24" s="173"/>
      <c r="K24" s="173"/>
      <c r="L24" s="174"/>
      <c r="M24" s="82">
        <f>M25+M26+M27+M28</f>
        <v>42235561</v>
      </c>
      <c r="N24" s="167"/>
      <c r="O24" s="168"/>
      <c r="P24" s="82">
        <f>P25+P26+P27+P28</f>
        <v>4658054</v>
      </c>
      <c r="Q24" s="166"/>
      <c r="R24" s="166"/>
      <c r="S24" s="166"/>
      <c r="T24" s="83"/>
      <c r="U24" s="169">
        <v>0</v>
      </c>
      <c r="V24" s="172"/>
      <c r="W24" s="169">
        <v>0</v>
      </c>
      <c r="X24" s="175"/>
      <c r="Y24" s="170"/>
      <c r="Z24" s="15">
        <v>0</v>
      </c>
      <c r="AA24" s="56">
        <v>0</v>
      </c>
      <c r="AB24" s="15">
        <v>0</v>
      </c>
      <c r="AC24" s="56">
        <v>0</v>
      </c>
      <c r="AD24" s="15">
        <v>0</v>
      </c>
      <c r="AE24" s="82">
        <v>0</v>
      </c>
      <c r="AF24" s="83"/>
      <c r="AG24" s="15">
        <f>M24+U24+Z24+AB24</f>
        <v>42235561</v>
      </c>
      <c r="AH24" s="15">
        <f>AH25+AH26+AH27+AH28</f>
        <v>4658054</v>
      </c>
      <c r="AI24" s="15">
        <f>AG24-AH24</f>
        <v>37577507</v>
      </c>
      <c r="AJ24" s="77">
        <f>AH24/AG24*100</f>
        <v>11.028748972933023</v>
      </c>
      <c r="AK24" s="78"/>
      <c r="AL24" s="79"/>
    </row>
    <row r="25" spans="1:38" ht="15.2" customHeight="1">
      <c r="A25" s="165"/>
      <c r="B25" s="78"/>
      <c r="C25" s="79"/>
      <c r="D25" s="16">
        <v>711</v>
      </c>
      <c r="E25" s="165" t="s">
        <v>17</v>
      </c>
      <c r="F25" s="78"/>
      <c r="G25" s="78"/>
      <c r="H25" s="78"/>
      <c r="I25" s="78"/>
      <c r="J25" s="78"/>
      <c r="K25" s="78"/>
      <c r="L25" s="79"/>
      <c r="M25" s="82">
        <v>5685000</v>
      </c>
      <c r="N25" s="166"/>
      <c r="O25" s="83"/>
      <c r="P25" s="82">
        <v>932841</v>
      </c>
      <c r="Q25" s="167"/>
      <c r="R25" s="167"/>
      <c r="S25" s="167"/>
      <c r="T25" s="168"/>
      <c r="U25" s="169">
        <v>0</v>
      </c>
      <c r="V25" s="170"/>
      <c r="W25" s="169">
        <v>0</v>
      </c>
      <c r="X25" s="171"/>
      <c r="Y25" s="172"/>
      <c r="Z25" s="17">
        <v>0</v>
      </c>
      <c r="AA25" s="15">
        <v>0</v>
      </c>
      <c r="AB25" s="17">
        <v>0</v>
      </c>
      <c r="AC25" s="15">
        <v>0</v>
      </c>
      <c r="AD25" s="17">
        <v>0</v>
      </c>
      <c r="AE25" s="82">
        <v>0</v>
      </c>
      <c r="AF25" s="168"/>
      <c r="AG25" s="15">
        <f t="shared" ref="AG25:AG37" si="3">M25+U25+Z25+AB25</f>
        <v>5685000</v>
      </c>
      <c r="AH25" s="15">
        <f t="shared" ref="AH25:AH28" si="4">P25</f>
        <v>932841</v>
      </c>
      <c r="AI25" s="15">
        <f t="shared" ref="AI25:AI37" si="5">AG25-AH25</f>
        <v>4752159</v>
      </c>
      <c r="AJ25" s="77">
        <f t="shared" ref="AJ25:AJ37" si="6">AH25/AG25*100</f>
        <v>16.40881266490765</v>
      </c>
      <c r="AK25" s="78"/>
      <c r="AL25" s="79"/>
    </row>
    <row r="26" spans="1:38" ht="15.2" customHeight="1">
      <c r="A26" s="165"/>
      <c r="B26" s="78"/>
      <c r="C26" s="79"/>
      <c r="D26" s="18">
        <v>713</v>
      </c>
      <c r="E26" s="165" t="s">
        <v>18</v>
      </c>
      <c r="F26" s="173"/>
      <c r="G26" s="173"/>
      <c r="H26" s="173"/>
      <c r="I26" s="173"/>
      <c r="J26" s="173"/>
      <c r="K26" s="173"/>
      <c r="L26" s="174"/>
      <c r="M26" s="82">
        <v>10760000</v>
      </c>
      <c r="N26" s="167"/>
      <c r="O26" s="168"/>
      <c r="P26" s="82">
        <v>1266971</v>
      </c>
      <c r="Q26" s="166"/>
      <c r="R26" s="166"/>
      <c r="S26" s="166"/>
      <c r="T26" s="83"/>
      <c r="U26" s="169">
        <v>0</v>
      </c>
      <c r="V26" s="172"/>
      <c r="W26" s="169">
        <v>0</v>
      </c>
      <c r="X26" s="175"/>
      <c r="Y26" s="170"/>
      <c r="Z26" s="15">
        <v>0</v>
      </c>
      <c r="AA26" s="56">
        <v>0</v>
      </c>
      <c r="AB26" s="15">
        <v>0</v>
      </c>
      <c r="AC26" s="56">
        <v>0</v>
      </c>
      <c r="AD26" s="15">
        <v>0</v>
      </c>
      <c r="AE26" s="82">
        <v>0</v>
      </c>
      <c r="AF26" s="83"/>
      <c r="AG26" s="15">
        <f t="shared" si="3"/>
        <v>10760000</v>
      </c>
      <c r="AH26" s="56">
        <f t="shared" si="4"/>
        <v>1266971</v>
      </c>
      <c r="AI26" s="15">
        <f t="shared" si="5"/>
        <v>9493029</v>
      </c>
      <c r="AJ26" s="77">
        <f t="shared" si="6"/>
        <v>11.77482342007435</v>
      </c>
      <c r="AK26" s="78"/>
      <c r="AL26" s="79"/>
    </row>
    <row r="27" spans="1:38" ht="15.2" customHeight="1">
      <c r="A27" s="165"/>
      <c r="B27" s="78"/>
      <c r="C27" s="79"/>
      <c r="D27" s="40">
        <v>717</v>
      </c>
      <c r="E27" s="165" t="s">
        <v>19</v>
      </c>
      <c r="F27" s="78"/>
      <c r="G27" s="78"/>
      <c r="H27" s="78"/>
      <c r="I27" s="78"/>
      <c r="J27" s="78"/>
      <c r="K27" s="78"/>
      <c r="L27" s="79"/>
      <c r="M27" s="82">
        <v>25779061</v>
      </c>
      <c r="N27" s="166"/>
      <c r="O27" s="83"/>
      <c r="P27" s="82">
        <v>2458242</v>
      </c>
      <c r="Q27" s="167"/>
      <c r="R27" s="167"/>
      <c r="S27" s="167"/>
      <c r="T27" s="168"/>
      <c r="U27" s="169">
        <v>0</v>
      </c>
      <c r="V27" s="170"/>
      <c r="W27" s="176">
        <v>0</v>
      </c>
      <c r="X27" s="177"/>
      <c r="Y27" s="177"/>
      <c r="Z27" s="15">
        <v>0</v>
      </c>
      <c r="AA27" s="15">
        <v>0</v>
      </c>
      <c r="AB27" s="39">
        <v>0</v>
      </c>
      <c r="AC27" s="15">
        <v>0</v>
      </c>
      <c r="AD27" s="39">
        <v>0</v>
      </c>
      <c r="AE27" s="82">
        <v>0</v>
      </c>
      <c r="AF27" s="168"/>
      <c r="AG27" s="15">
        <f t="shared" si="3"/>
        <v>25779061</v>
      </c>
      <c r="AH27" s="15">
        <f t="shared" si="4"/>
        <v>2458242</v>
      </c>
      <c r="AI27" s="15">
        <f t="shared" si="5"/>
        <v>23320819</v>
      </c>
      <c r="AJ27" s="77">
        <f t="shared" si="6"/>
        <v>9.5358089264771912</v>
      </c>
      <c r="AK27" s="78"/>
      <c r="AL27" s="79"/>
    </row>
    <row r="28" spans="1:38" ht="21" customHeight="1">
      <c r="A28" s="183"/>
      <c r="B28" s="143"/>
      <c r="C28" s="144"/>
      <c r="D28" s="18">
        <v>718</v>
      </c>
      <c r="E28" s="184" t="s">
        <v>20</v>
      </c>
      <c r="F28" s="185"/>
      <c r="G28" s="185"/>
      <c r="H28" s="185"/>
      <c r="I28" s="185"/>
      <c r="J28" s="185"/>
      <c r="K28" s="185"/>
      <c r="L28" s="186"/>
      <c r="M28" s="180">
        <v>11500</v>
      </c>
      <c r="N28" s="167"/>
      <c r="O28" s="181"/>
      <c r="P28" s="187">
        <v>0</v>
      </c>
      <c r="Q28" s="188"/>
      <c r="R28" s="188"/>
      <c r="S28" s="188"/>
      <c r="T28" s="189"/>
      <c r="U28" s="190">
        <v>0</v>
      </c>
      <c r="V28" s="191"/>
      <c r="W28" s="92">
        <v>0</v>
      </c>
      <c r="X28" s="94"/>
      <c r="Y28" s="93"/>
      <c r="Z28" s="15">
        <v>0</v>
      </c>
      <c r="AA28" s="20">
        <v>0</v>
      </c>
      <c r="AB28" s="15">
        <v>0</v>
      </c>
      <c r="AC28" s="20">
        <v>0</v>
      </c>
      <c r="AD28" s="15">
        <v>0</v>
      </c>
      <c r="AE28" s="84">
        <v>0</v>
      </c>
      <c r="AF28" s="85"/>
      <c r="AG28" s="15">
        <f t="shared" si="3"/>
        <v>11500</v>
      </c>
      <c r="AH28" s="14">
        <f t="shared" si="4"/>
        <v>0</v>
      </c>
      <c r="AI28" s="15">
        <f t="shared" si="5"/>
        <v>11500</v>
      </c>
      <c r="AJ28" s="77">
        <f t="shared" si="6"/>
        <v>0</v>
      </c>
      <c r="AK28" s="78"/>
      <c r="AL28" s="79"/>
    </row>
    <row r="29" spans="1:38" ht="15.2" customHeight="1">
      <c r="A29" s="178">
        <v>72</v>
      </c>
      <c r="B29" s="78"/>
      <c r="C29" s="179"/>
      <c r="D29" s="21" t="s">
        <v>15</v>
      </c>
      <c r="E29" s="178" t="s">
        <v>21</v>
      </c>
      <c r="F29" s="78"/>
      <c r="G29" s="78"/>
      <c r="H29" s="78"/>
      <c r="I29" s="78"/>
      <c r="J29" s="78"/>
      <c r="K29" s="78"/>
      <c r="L29" s="179"/>
      <c r="M29" s="84">
        <f>M30+M31+M32+M34+M33</f>
        <v>1060000</v>
      </c>
      <c r="N29" s="89"/>
      <c r="O29" s="85"/>
      <c r="P29" s="180">
        <f>P30+P31+P32+P33+P34</f>
        <v>195550</v>
      </c>
      <c r="Q29" s="167"/>
      <c r="R29" s="167"/>
      <c r="S29" s="167"/>
      <c r="T29" s="181"/>
      <c r="U29" s="92">
        <v>0</v>
      </c>
      <c r="V29" s="93"/>
      <c r="W29" s="176">
        <v>0</v>
      </c>
      <c r="X29" s="177"/>
      <c r="Y29" s="177"/>
      <c r="Z29" s="15">
        <f>Z30+Z31+Z32+Z34+Z35+AN23</f>
        <v>7519706</v>
      </c>
      <c r="AA29" s="15">
        <f>AA30+AA31+AA32+AA33+AA34</f>
        <v>806236</v>
      </c>
      <c r="AB29" s="20">
        <v>0</v>
      </c>
      <c r="AC29" s="22">
        <v>0</v>
      </c>
      <c r="AD29" s="20">
        <v>0</v>
      </c>
      <c r="AE29" s="84">
        <v>0</v>
      </c>
      <c r="AF29" s="182"/>
      <c r="AG29" s="15">
        <f>AG30+AG31+AG32+AG33+AG34</f>
        <v>8579706</v>
      </c>
      <c r="AH29" s="22">
        <f>AH30+AH31+AH32+AH33+AH34</f>
        <v>1001786</v>
      </c>
      <c r="AI29" s="15">
        <f t="shared" si="5"/>
        <v>7577920</v>
      </c>
      <c r="AJ29" s="77">
        <f t="shared" si="6"/>
        <v>11.676227600339685</v>
      </c>
      <c r="AK29" s="78"/>
      <c r="AL29" s="79"/>
    </row>
    <row r="30" spans="1:38" ht="15.2" customHeight="1">
      <c r="A30" s="23"/>
      <c r="B30" s="24"/>
      <c r="C30" s="25"/>
      <c r="D30" s="21">
        <v>721</v>
      </c>
      <c r="E30" s="86" t="s">
        <v>56</v>
      </c>
      <c r="F30" s="87"/>
      <c r="G30" s="87"/>
      <c r="H30" s="87"/>
      <c r="I30" s="87"/>
      <c r="J30" s="87"/>
      <c r="K30" s="87"/>
      <c r="L30" s="88"/>
      <c r="M30" s="84">
        <v>0</v>
      </c>
      <c r="N30" s="89"/>
      <c r="O30" s="85"/>
      <c r="P30" s="84">
        <v>0</v>
      </c>
      <c r="Q30" s="89"/>
      <c r="R30" s="89"/>
      <c r="S30" s="89"/>
      <c r="T30" s="85"/>
      <c r="U30" s="92">
        <v>0</v>
      </c>
      <c r="V30" s="93"/>
      <c r="W30" s="92">
        <v>0</v>
      </c>
      <c r="X30" s="94"/>
      <c r="Y30" s="95"/>
      <c r="Z30" s="26">
        <v>0</v>
      </c>
      <c r="AA30" s="26">
        <v>0</v>
      </c>
      <c r="AB30" s="26">
        <v>0</v>
      </c>
      <c r="AC30" s="26">
        <v>0</v>
      </c>
      <c r="AD30" s="26">
        <v>0</v>
      </c>
      <c r="AE30" s="90">
        <v>0</v>
      </c>
      <c r="AF30" s="91"/>
      <c r="AG30" s="15">
        <f t="shared" si="3"/>
        <v>0</v>
      </c>
      <c r="AH30" s="26">
        <f>AN361+AC30+AE30</f>
        <v>0</v>
      </c>
      <c r="AI30" s="15">
        <f t="shared" si="5"/>
        <v>0</v>
      </c>
      <c r="AJ30" s="77" t="e">
        <f t="shared" si="6"/>
        <v>#DIV/0!</v>
      </c>
      <c r="AK30" s="78"/>
      <c r="AL30" s="79"/>
    </row>
    <row r="31" spans="1:38" ht="15.2" customHeight="1">
      <c r="A31" s="196"/>
      <c r="B31" s="193"/>
      <c r="C31" s="194"/>
      <c r="D31" s="27">
        <v>722</v>
      </c>
      <c r="E31" s="192" t="s">
        <v>22</v>
      </c>
      <c r="F31" s="197"/>
      <c r="G31" s="197"/>
      <c r="H31" s="197"/>
      <c r="I31" s="197"/>
      <c r="J31" s="197"/>
      <c r="K31" s="197"/>
      <c r="L31" s="198"/>
      <c r="M31" s="84">
        <v>310000</v>
      </c>
      <c r="N31" s="195"/>
      <c r="O31" s="182"/>
      <c r="P31" s="84">
        <v>45700</v>
      </c>
      <c r="Q31" s="89"/>
      <c r="R31" s="89"/>
      <c r="S31" s="89"/>
      <c r="T31" s="85"/>
      <c r="U31" s="92">
        <v>0</v>
      </c>
      <c r="V31" s="199"/>
      <c r="W31" s="92">
        <v>0</v>
      </c>
      <c r="X31" s="94"/>
      <c r="Y31" s="93"/>
      <c r="Z31" s="22">
        <v>0</v>
      </c>
      <c r="AA31" s="20">
        <v>0</v>
      </c>
      <c r="AB31" s="22">
        <v>0</v>
      </c>
      <c r="AC31" s="20">
        <v>0</v>
      </c>
      <c r="AD31" s="22">
        <v>0</v>
      </c>
      <c r="AE31" s="84">
        <v>0</v>
      </c>
      <c r="AF31" s="85"/>
      <c r="AG31" s="15">
        <f t="shared" si="3"/>
        <v>310000</v>
      </c>
      <c r="AH31" s="26">
        <f t="shared" ref="AH31:AH34" si="7">P31+W31+AA31+AC31+AE31</f>
        <v>45700</v>
      </c>
      <c r="AI31" s="15">
        <f t="shared" si="5"/>
        <v>264300</v>
      </c>
      <c r="AJ31" s="77">
        <f t="shared" si="6"/>
        <v>14.741935483870968</v>
      </c>
      <c r="AK31" s="78"/>
      <c r="AL31" s="79"/>
    </row>
    <row r="32" spans="1:38" ht="15.2" customHeight="1">
      <c r="A32" s="192"/>
      <c r="B32" s="193"/>
      <c r="C32" s="194"/>
      <c r="D32" s="21">
        <v>723</v>
      </c>
      <c r="E32" s="192" t="s">
        <v>23</v>
      </c>
      <c r="F32" s="193"/>
      <c r="G32" s="193"/>
      <c r="H32" s="193"/>
      <c r="I32" s="193"/>
      <c r="J32" s="193"/>
      <c r="K32" s="193"/>
      <c r="L32" s="194"/>
      <c r="M32" s="84">
        <v>150000</v>
      </c>
      <c r="N32" s="89"/>
      <c r="O32" s="85"/>
      <c r="P32" s="84">
        <v>34500</v>
      </c>
      <c r="Q32" s="195"/>
      <c r="R32" s="195"/>
      <c r="S32" s="195"/>
      <c r="T32" s="182"/>
      <c r="U32" s="92">
        <v>0</v>
      </c>
      <c r="V32" s="93"/>
      <c r="W32" s="176">
        <v>0</v>
      </c>
      <c r="X32" s="177"/>
      <c r="Y32" s="177"/>
      <c r="Z32" s="15">
        <v>6846706</v>
      </c>
      <c r="AA32" s="22">
        <v>763236</v>
      </c>
      <c r="AB32" s="20">
        <v>0</v>
      </c>
      <c r="AC32" s="22">
        <v>0</v>
      </c>
      <c r="AD32" s="20">
        <v>0</v>
      </c>
      <c r="AE32" s="84">
        <v>0</v>
      </c>
      <c r="AF32" s="182"/>
      <c r="AG32" s="15">
        <f t="shared" si="3"/>
        <v>6996706</v>
      </c>
      <c r="AH32" s="26">
        <f t="shared" si="7"/>
        <v>797736</v>
      </c>
      <c r="AI32" s="15">
        <f t="shared" si="5"/>
        <v>6198970</v>
      </c>
      <c r="AJ32" s="77">
        <f t="shared" si="6"/>
        <v>11.401593835727841</v>
      </c>
      <c r="AK32" s="78"/>
      <c r="AL32" s="79"/>
    </row>
    <row r="33" spans="1:40" s="70" customFormat="1" ht="15.2" customHeight="1">
      <c r="A33" s="60"/>
      <c r="B33" s="61"/>
      <c r="C33" s="63"/>
      <c r="D33" s="62">
        <v>724</v>
      </c>
      <c r="E33" s="293" t="s">
        <v>68</v>
      </c>
      <c r="F33" s="294"/>
      <c r="G33" s="294"/>
      <c r="H33" s="294"/>
      <c r="I33" s="294"/>
      <c r="J33" s="294"/>
      <c r="K33" s="61"/>
      <c r="L33" s="63"/>
      <c r="M33" s="65">
        <v>0</v>
      </c>
      <c r="N33" s="59"/>
      <c r="O33" s="66"/>
      <c r="P33" s="82">
        <v>0</v>
      </c>
      <c r="Q33" s="166"/>
      <c r="R33" s="166"/>
      <c r="S33" s="64"/>
      <c r="T33" s="67"/>
      <c r="U33" s="68">
        <v>0</v>
      </c>
      <c r="V33" s="69"/>
      <c r="W33" s="169">
        <v>0</v>
      </c>
      <c r="X33" s="175"/>
      <c r="Y33" s="170"/>
      <c r="Z33" s="15">
        <v>0</v>
      </c>
      <c r="AA33" s="71">
        <v>0</v>
      </c>
      <c r="AB33" s="15">
        <v>0</v>
      </c>
      <c r="AC33" s="15">
        <v>0</v>
      </c>
      <c r="AD33" s="15">
        <v>0</v>
      </c>
      <c r="AE33" s="114">
        <v>0</v>
      </c>
      <c r="AF33" s="116"/>
      <c r="AG33" s="15">
        <f t="shared" si="3"/>
        <v>0</v>
      </c>
      <c r="AH33" s="15">
        <f>P33+W33+AA33+AC33+AE33</f>
        <v>0</v>
      </c>
      <c r="AI33" s="15">
        <f t="shared" si="5"/>
        <v>0</v>
      </c>
      <c r="AJ33" s="77" t="e">
        <f t="shared" ref="AJ33" si="8">AH33/AG33*100</f>
        <v>#DIV/0!</v>
      </c>
      <c r="AK33" s="78"/>
      <c r="AL33" s="79"/>
    </row>
    <row r="34" spans="1:40" ht="15.2" customHeight="1">
      <c r="A34" s="196"/>
      <c r="B34" s="193"/>
      <c r="C34" s="194"/>
      <c r="D34" s="27">
        <v>725</v>
      </c>
      <c r="E34" s="192" t="s">
        <v>24</v>
      </c>
      <c r="F34" s="197"/>
      <c r="G34" s="197"/>
      <c r="H34" s="197"/>
      <c r="I34" s="197"/>
      <c r="J34" s="197"/>
      <c r="K34" s="197"/>
      <c r="L34" s="198"/>
      <c r="M34" s="84">
        <v>600000</v>
      </c>
      <c r="N34" s="195"/>
      <c r="O34" s="182"/>
      <c r="P34" s="84">
        <v>115350</v>
      </c>
      <c r="Q34" s="89"/>
      <c r="R34" s="89"/>
      <c r="S34" s="89"/>
      <c r="T34" s="85"/>
      <c r="U34" s="92">
        <v>0</v>
      </c>
      <c r="V34" s="199"/>
      <c r="W34" s="92">
        <v>0</v>
      </c>
      <c r="X34" s="94"/>
      <c r="Y34" s="93"/>
      <c r="Z34" s="22">
        <v>673000</v>
      </c>
      <c r="AA34" s="20">
        <v>43000</v>
      </c>
      <c r="AB34" s="22">
        <v>0</v>
      </c>
      <c r="AC34" s="20">
        <v>0</v>
      </c>
      <c r="AD34" s="22">
        <v>0</v>
      </c>
      <c r="AE34" s="84">
        <v>0</v>
      </c>
      <c r="AF34" s="85"/>
      <c r="AG34" s="15">
        <f t="shared" si="3"/>
        <v>1273000</v>
      </c>
      <c r="AH34" s="26">
        <f t="shared" si="7"/>
        <v>158350</v>
      </c>
      <c r="AI34" s="15">
        <f t="shared" si="5"/>
        <v>1114650</v>
      </c>
      <c r="AJ34" s="77">
        <f t="shared" si="6"/>
        <v>12.43912018853103</v>
      </c>
      <c r="AK34" s="78"/>
      <c r="AL34" s="79"/>
    </row>
    <row r="35" spans="1:40" ht="15.2" customHeight="1">
      <c r="A35" s="192">
        <v>74</v>
      </c>
      <c r="B35" s="193"/>
      <c r="C35" s="194"/>
      <c r="D35" s="19" t="s">
        <v>15</v>
      </c>
      <c r="E35" s="192" t="s">
        <v>25</v>
      </c>
      <c r="F35" s="193"/>
      <c r="G35" s="193"/>
      <c r="H35" s="193"/>
      <c r="I35" s="193"/>
      <c r="J35" s="193"/>
      <c r="K35" s="193"/>
      <c r="L35" s="194"/>
      <c r="M35" s="187">
        <f>M36+M37</f>
        <v>55381752</v>
      </c>
      <c r="N35" s="188"/>
      <c r="O35" s="189"/>
      <c r="P35" s="84">
        <f>P36+P37</f>
        <v>5819807</v>
      </c>
      <c r="Q35" s="195"/>
      <c r="R35" s="195"/>
      <c r="S35" s="195"/>
      <c r="T35" s="182"/>
      <c r="U35" s="200">
        <f>U36+U37</f>
        <v>138454904</v>
      </c>
      <c r="V35" s="201"/>
      <c r="W35" s="176">
        <f>W36</f>
        <v>30940483</v>
      </c>
      <c r="X35" s="177"/>
      <c r="Y35" s="177"/>
      <c r="Z35" s="15">
        <v>0</v>
      </c>
      <c r="AA35" s="22">
        <f>AA36+AA37</f>
        <v>82907</v>
      </c>
      <c r="AB35" s="14">
        <f>AB36+AB37</f>
        <v>220000</v>
      </c>
      <c r="AC35" s="22">
        <f>AC36+AC37</f>
        <v>66000</v>
      </c>
      <c r="AD35" s="14">
        <v>0</v>
      </c>
      <c r="AE35" s="84">
        <v>0</v>
      </c>
      <c r="AF35" s="182"/>
      <c r="AG35" s="15">
        <f t="shared" si="3"/>
        <v>194056656</v>
      </c>
      <c r="AH35" s="22">
        <f>P35+W35+AC35</f>
        <v>36826290</v>
      </c>
      <c r="AI35" s="15">
        <f t="shared" si="5"/>
        <v>157230366</v>
      </c>
      <c r="AJ35" s="77">
        <f t="shared" si="6"/>
        <v>18.977081620946823</v>
      </c>
      <c r="AK35" s="78"/>
      <c r="AL35" s="79"/>
    </row>
    <row r="36" spans="1:40" ht="15.2" customHeight="1">
      <c r="A36" s="183"/>
      <c r="B36" s="143"/>
      <c r="C36" s="144"/>
      <c r="D36" s="12">
        <v>741</v>
      </c>
      <c r="E36" s="184" t="s">
        <v>26</v>
      </c>
      <c r="F36" s="185"/>
      <c r="G36" s="185"/>
      <c r="H36" s="185"/>
      <c r="I36" s="185"/>
      <c r="J36" s="185"/>
      <c r="K36" s="185"/>
      <c r="L36" s="186"/>
      <c r="M36" s="204">
        <v>55381752</v>
      </c>
      <c r="N36" s="205"/>
      <c r="O36" s="206"/>
      <c r="P36" s="187">
        <v>5819807</v>
      </c>
      <c r="Q36" s="188"/>
      <c r="R36" s="188"/>
      <c r="S36" s="188"/>
      <c r="T36" s="189"/>
      <c r="U36" s="208">
        <v>138454904</v>
      </c>
      <c r="V36" s="210"/>
      <c r="W36" s="200">
        <v>30940483</v>
      </c>
      <c r="X36" s="211"/>
      <c r="Y36" s="201"/>
      <c r="Z36" s="13">
        <v>0</v>
      </c>
      <c r="AA36" s="14">
        <v>82907</v>
      </c>
      <c r="AB36" s="13">
        <v>0</v>
      </c>
      <c r="AC36" s="14">
        <v>0</v>
      </c>
      <c r="AD36" s="13">
        <v>0</v>
      </c>
      <c r="AE36" s="187">
        <v>0</v>
      </c>
      <c r="AF36" s="189"/>
      <c r="AG36" s="15">
        <f t="shared" si="3"/>
        <v>193836656</v>
      </c>
      <c r="AH36" s="14">
        <f>P36+W36+AA36+AC36+AE36</f>
        <v>36843197</v>
      </c>
      <c r="AI36" s="15">
        <f t="shared" si="5"/>
        <v>156993459</v>
      </c>
      <c r="AJ36" s="77">
        <f t="shared" si="6"/>
        <v>19.00734245023294</v>
      </c>
      <c r="AK36" s="78"/>
      <c r="AL36" s="79"/>
    </row>
    <row r="37" spans="1:40" ht="15.2" customHeight="1">
      <c r="A37" s="202"/>
      <c r="B37" s="108"/>
      <c r="C37" s="109"/>
      <c r="D37" s="23">
        <v>742</v>
      </c>
      <c r="E37" s="202" t="s">
        <v>27</v>
      </c>
      <c r="F37" s="108"/>
      <c r="G37" s="108"/>
      <c r="H37" s="108"/>
      <c r="I37" s="108"/>
      <c r="J37" s="108"/>
      <c r="K37" s="108"/>
      <c r="L37" s="109"/>
      <c r="M37" s="180">
        <v>0</v>
      </c>
      <c r="N37" s="166"/>
      <c r="O37" s="203"/>
      <c r="P37" s="204">
        <v>0</v>
      </c>
      <c r="Q37" s="205"/>
      <c r="R37" s="205"/>
      <c r="S37" s="205"/>
      <c r="T37" s="206"/>
      <c r="U37" s="190">
        <v>0</v>
      </c>
      <c r="V37" s="207"/>
      <c r="W37" s="208">
        <v>0</v>
      </c>
      <c r="X37" s="209"/>
      <c r="Y37" s="210"/>
      <c r="Z37" s="28">
        <v>0</v>
      </c>
      <c r="AA37" s="13">
        <v>0</v>
      </c>
      <c r="AB37" s="28">
        <v>220000</v>
      </c>
      <c r="AC37" s="13">
        <v>66000</v>
      </c>
      <c r="AD37" s="28">
        <v>0</v>
      </c>
      <c r="AE37" s="204">
        <v>0</v>
      </c>
      <c r="AF37" s="206"/>
      <c r="AG37" s="15">
        <f t="shared" si="3"/>
        <v>220000</v>
      </c>
      <c r="AH37" s="13">
        <f>P37+W37+AA37+AC37+AE37</f>
        <v>66000</v>
      </c>
      <c r="AI37" s="15">
        <f t="shared" si="5"/>
        <v>154000</v>
      </c>
      <c r="AJ37" s="77">
        <f t="shared" si="6"/>
        <v>30</v>
      </c>
      <c r="AK37" s="78"/>
      <c r="AL37" s="79"/>
    </row>
    <row r="38" spans="1:40" ht="15.2" customHeight="1">
      <c r="M38" s="29"/>
      <c r="N38" s="29"/>
      <c r="O38" s="29"/>
      <c r="P38" s="29"/>
      <c r="Q38" s="29"/>
      <c r="R38" s="29"/>
      <c r="S38" s="29"/>
      <c r="T38" s="29"/>
      <c r="U38" s="30"/>
      <c r="V38" s="30"/>
      <c r="W38" s="30"/>
      <c r="X38" s="30"/>
      <c r="Y38" s="30"/>
      <c r="Z38" s="29"/>
      <c r="AA38" s="29"/>
      <c r="AB38" s="29"/>
      <c r="AC38" s="29"/>
      <c r="AD38" s="29"/>
      <c r="AE38" s="29"/>
      <c r="AF38" s="29"/>
      <c r="AG38" s="29"/>
      <c r="AH38" s="29"/>
      <c r="AI38" s="29"/>
    </row>
    <row r="39" spans="1:40" ht="15.2" customHeight="1">
      <c r="A39" s="183">
        <v>73</v>
      </c>
      <c r="B39" s="143"/>
      <c r="C39" s="144"/>
      <c r="D39" s="12" t="s">
        <v>15</v>
      </c>
      <c r="E39" s="184" t="s">
        <v>28</v>
      </c>
      <c r="F39" s="185"/>
      <c r="G39" s="185"/>
      <c r="H39" s="185"/>
      <c r="I39" s="185"/>
      <c r="J39" s="185"/>
      <c r="K39" s="185"/>
      <c r="L39" s="186"/>
      <c r="M39" s="204">
        <f>M40+M41</f>
        <v>4945965</v>
      </c>
      <c r="N39" s="205"/>
      <c r="O39" s="206"/>
      <c r="P39" s="187">
        <f>P40+P41</f>
        <v>160353</v>
      </c>
      <c r="Q39" s="188"/>
      <c r="R39" s="188"/>
      <c r="S39" s="188"/>
      <c r="T39" s="189"/>
      <c r="U39" s="208">
        <v>0</v>
      </c>
      <c r="V39" s="210"/>
      <c r="W39" s="200">
        <v>0</v>
      </c>
      <c r="X39" s="211"/>
      <c r="Y39" s="201"/>
      <c r="Z39" s="13">
        <v>0</v>
      </c>
      <c r="AA39" s="14">
        <f>AA40+AA41</f>
        <v>0</v>
      </c>
      <c r="AB39" s="13">
        <v>0</v>
      </c>
      <c r="AC39" s="14">
        <v>0</v>
      </c>
      <c r="AD39" s="13">
        <v>0</v>
      </c>
      <c r="AE39" s="187">
        <v>0</v>
      </c>
      <c r="AF39" s="189"/>
      <c r="AG39" s="13">
        <f>M39+U39+Z39+AB39+AD39</f>
        <v>4945965</v>
      </c>
      <c r="AH39" s="15">
        <f>P39+W39+AA39+AC39+AE39</f>
        <v>160353</v>
      </c>
      <c r="AI39" s="13">
        <f>AG39-AH39</f>
        <v>4785612</v>
      </c>
      <c r="AJ39" s="146">
        <f>AH39/AG39*100</f>
        <v>3.2420973460184208</v>
      </c>
      <c r="AK39" s="143"/>
      <c r="AL39" s="154"/>
    </row>
    <row r="40" spans="1:40" ht="15.2" customHeight="1">
      <c r="A40" s="202"/>
      <c r="B40" s="108"/>
      <c r="C40" s="109"/>
      <c r="D40" s="16">
        <v>731</v>
      </c>
      <c r="E40" s="202" t="s">
        <v>29</v>
      </c>
      <c r="F40" s="108"/>
      <c r="G40" s="108"/>
      <c r="H40" s="108"/>
      <c r="I40" s="108"/>
      <c r="J40" s="108"/>
      <c r="K40" s="108"/>
      <c r="L40" s="109"/>
      <c r="M40" s="204">
        <v>0</v>
      </c>
      <c r="N40" s="212"/>
      <c r="O40" s="213"/>
      <c r="P40" s="204">
        <v>0</v>
      </c>
      <c r="Q40" s="205"/>
      <c r="R40" s="205"/>
      <c r="S40" s="205"/>
      <c r="T40" s="206"/>
      <c r="U40" s="208">
        <v>0</v>
      </c>
      <c r="V40" s="214"/>
      <c r="W40" s="208">
        <v>0</v>
      </c>
      <c r="X40" s="209"/>
      <c r="Y40" s="210"/>
      <c r="Z40" s="17">
        <v>0</v>
      </c>
      <c r="AA40" s="13">
        <v>0</v>
      </c>
      <c r="AB40" s="17">
        <v>0</v>
      </c>
      <c r="AC40" s="13">
        <v>0</v>
      </c>
      <c r="AD40" s="17">
        <v>0</v>
      </c>
      <c r="AE40" s="204">
        <v>0</v>
      </c>
      <c r="AF40" s="206"/>
      <c r="AG40" s="13">
        <f t="shared" ref="AG40:AG41" si="9">M40+U40+Z40+AB40+AD40</f>
        <v>0</v>
      </c>
      <c r="AH40" s="15">
        <f t="shared" ref="AH40:AH41" si="10">P40+W40+AA40+AC40+AE40</f>
        <v>0</v>
      </c>
      <c r="AI40" s="13">
        <f t="shared" ref="AI40:AI41" si="11">AG40-AH40</f>
        <v>0</v>
      </c>
      <c r="AJ40" s="146" t="e">
        <f t="shared" ref="AJ40:AJ41" si="12">AH40/AG40*100</f>
        <v>#DIV/0!</v>
      </c>
      <c r="AK40" s="143"/>
      <c r="AL40" s="154"/>
    </row>
    <row r="41" spans="1:40" ht="15.2" customHeight="1">
      <c r="A41" s="218"/>
      <c r="B41" s="108"/>
      <c r="C41" s="109"/>
      <c r="D41" s="12">
        <v>733</v>
      </c>
      <c r="E41" s="202" t="s">
        <v>30</v>
      </c>
      <c r="F41" s="219"/>
      <c r="G41" s="219"/>
      <c r="H41" s="219"/>
      <c r="I41" s="219"/>
      <c r="J41" s="219"/>
      <c r="K41" s="219"/>
      <c r="L41" s="220"/>
      <c r="M41" s="204">
        <v>4945965</v>
      </c>
      <c r="N41" s="205"/>
      <c r="O41" s="206"/>
      <c r="P41" s="204">
        <v>160353</v>
      </c>
      <c r="Q41" s="212"/>
      <c r="R41" s="212"/>
      <c r="S41" s="212"/>
      <c r="T41" s="213"/>
      <c r="U41" s="208">
        <v>0</v>
      </c>
      <c r="V41" s="210"/>
      <c r="W41" s="208">
        <v>0</v>
      </c>
      <c r="X41" s="221"/>
      <c r="Y41" s="214"/>
      <c r="Z41" s="13">
        <v>0</v>
      </c>
      <c r="AA41" s="31">
        <v>0</v>
      </c>
      <c r="AB41" s="13">
        <v>0</v>
      </c>
      <c r="AC41" s="31">
        <v>0</v>
      </c>
      <c r="AD41" s="13">
        <v>0</v>
      </c>
      <c r="AE41" s="204">
        <v>0</v>
      </c>
      <c r="AF41" s="213"/>
      <c r="AG41" s="13">
        <f t="shared" si="9"/>
        <v>4945965</v>
      </c>
      <c r="AH41" s="15">
        <f t="shared" si="10"/>
        <v>160353</v>
      </c>
      <c r="AI41" s="13">
        <f t="shared" si="11"/>
        <v>4785612</v>
      </c>
      <c r="AJ41" s="146">
        <f t="shared" si="12"/>
        <v>3.2420973460184208</v>
      </c>
      <c r="AK41" s="143"/>
      <c r="AL41" s="154"/>
    </row>
    <row r="42" spans="1:40" ht="11.25" customHeight="1"/>
    <row r="43" spans="1:40" ht="15.2" customHeight="1">
      <c r="A43" s="215" t="s">
        <v>31</v>
      </c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9"/>
    </row>
    <row r="44" spans="1:40" ht="30.2" customHeight="1">
      <c r="A44" s="216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217"/>
    </row>
    <row r="45" spans="1:40" ht="5.25" customHeight="1"/>
    <row r="46" spans="1:40" ht="23.45" customHeight="1">
      <c r="A46" s="99"/>
      <c r="B46" s="99"/>
      <c r="C46" s="99"/>
      <c r="D46" s="100"/>
      <c r="E46" s="101" t="s">
        <v>67</v>
      </c>
      <c r="F46" s="102"/>
      <c r="G46" s="102"/>
      <c r="H46" s="102"/>
      <c r="I46" s="102"/>
      <c r="J46" s="102"/>
      <c r="K46" s="102"/>
      <c r="L46" s="103"/>
      <c r="M46" s="123" t="s">
        <v>70</v>
      </c>
      <c r="N46" s="124"/>
      <c r="O46" s="124"/>
      <c r="P46" s="124"/>
      <c r="Q46" s="124"/>
      <c r="R46" s="124"/>
      <c r="S46" s="124"/>
      <c r="T46" s="125"/>
      <c r="U46" s="110" t="s">
        <v>71</v>
      </c>
      <c r="V46" s="111"/>
      <c r="W46" s="111"/>
      <c r="X46" s="111"/>
      <c r="Y46" s="112"/>
      <c r="Z46" s="123" t="s">
        <v>72</v>
      </c>
      <c r="AA46" s="125"/>
      <c r="AB46" s="107" t="s">
        <v>73</v>
      </c>
      <c r="AC46" s="109"/>
      <c r="AD46" s="123" t="s">
        <v>74</v>
      </c>
      <c r="AE46" s="124"/>
      <c r="AF46" s="125"/>
      <c r="AG46" s="107" t="s">
        <v>75</v>
      </c>
      <c r="AH46" s="108"/>
      <c r="AI46" s="108"/>
      <c r="AJ46" s="108"/>
      <c r="AK46" s="108"/>
      <c r="AL46" s="109"/>
    </row>
    <row r="47" spans="1:40" ht="35.450000000000003" customHeight="1">
      <c r="A47" s="99"/>
      <c r="B47" s="99"/>
      <c r="C47" s="99"/>
      <c r="D47" s="100"/>
      <c r="E47" s="104"/>
      <c r="F47" s="105"/>
      <c r="G47" s="105"/>
      <c r="H47" s="105"/>
      <c r="I47" s="105"/>
      <c r="J47" s="105"/>
      <c r="K47" s="105"/>
      <c r="L47" s="106"/>
      <c r="M47" s="222" t="s">
        <v>7</v>
      </c>
      <c r="N47" s="223"/>
      <c r="O47" s="224"/>
      <c r="P47" s="126" t="s">
        <v>63</v>
      </c>
      <c r="Q47" s="108"/>
      <c r="R47" s="108"/>
      <c r="S47" s="108"/>
      <c r="T47" s="109"/>
      <c r="U47" s="129" t="s">
        <v>7</v>
      </c>
      <c r="V47" s="130"/>
      <c r="W47" s="129" t="s">
        <v>65</v>
      </c>
      <c r="X47" s="111"/>
      <c r="Y47" s="112"/>
      <c r="Z47" s="5" t="s">
        <v>7</v>
      </c>
      <c r="AA47" s="4" t="s">
        <v>63</v>
      </c>
      <c r="AB47" s="3" t="s">
        <v>7</v>
      </c>
      <c r="AC47" s="4" t="s">
        <v>63</v>
      </c>
      <c r="AD47" s="5" t="s">
        <v>7</v>
      </c>
      <c r="AE47" s="126" t="s">
        <v>64</v>
      </c>
      <c r="AF47" s="109"/>
      <c r="AG47" s="3" t="s">
        <v>7</v>
      </c>
      <c r="AH47" s="4" t="s">
        <v>63</v>
      </c>
      <c r="AI47" s="3" t="s">
        <v>77</v>
      </c>
      <c r="AJ47" s="126" t="s">
        <v>8</v>
      </c>
      <c r="AK47" s="108"/>
      <c r="AL47" s="109"/>
    </row>
    <row r="48" spans="1:40" ht="15.2" customHeight="1">
      <c r="B48" s="32"/>
      <c r="C48" s="32"/>
      <c r="D48" s="32"/>
      <c r="AN48" s="1" t="s">
        <v>58</v>
      </c>
    </row>
    <row r="49" spans="1:38" s="46" customFormat="1" ht="15.2" customHeight="1">
      <c r="A49" s="233">
        <v>40</v>
      </c>
      <c r="B49" s="234"/>
      <c r="C49" s="235"/>
      <c r="D49" s="42" t="s">
        <v>15</v>
      </c>
      <c r="E49" s="236" t="s">
        <v>32</v>
      </c>
      <c r="F49" s="237"/>
      <c r="G49" s="237"/>
      <c r="H49" s="237"/>
      <c r="I49" s="237"/>
      <c r="J49" s="237"/>
      <c r="K49" s="237"/>
      <c r="L49" s="238"/>
      <c r="M49" s="239">
        <f>M50+M51+M52</f>
        <v>18070280</v>
      </c>
      <c r="N49" s="240"/>
      <c r="O49" s="241"/>
      <c r="P49" s="225">
        <f>P50+P51+P52</f>
        <v>4169396</v>
      </c>
      <c r="Q49" s="242"/>
      <c r="R49" s="242"/>
      <c r="S49" s="242"/>
      <c r="T49" s="226"/>
      <c r="U49" s="239">
        <f>U50+U51+U52</f>
        <v>100098429</v>
      </c>
      <c r="V49" s="241"/>
      <c r="W49" s="243">
        <f>W50+W51+W52</f>
        <v>23516195</v>
      </c>
      <c r="X49" s="244"/>
      <c r="Y49" s="245"/>
      <c r="Z49" s="43">
        <f>Z50+Z51+Z52</f>
        <v>25000</v>
      </c>
      <c r="AA49" s="44">
        <f>AA50+AA51+AA52</f>
        <v>15554</v>
      </c>
      <c r="AB49" s="43">
        <v>0</v>
      </c>
      <c r="AC49" s="44">
        <v>0</v>
      </c>
      <c r="AD49" s="43">
        <v>0</v>
      </c>
      <c r="AE49" s="225">
        <v>0</v>
      </c>
      <c r="AF49" s="226"/>
      <c r="AG49" s="45">
        <f>M49+U49+Z49+AB49+AD49</f>
        <v>118193709</v>
      </c>
      <c r="AH49" s="45">
        <f>P49+W49+AA49+AC49+AE49</f>
        <v>27701145</v>
      </c>
      <c r="AI49" s="43">
        <f>AG49-AH49</f>
        <v>90492564</v>
      </c>
      <c r="AJ49" s="227">
        <f>AH49/AG49*100</f>
        <v>23.437072272602936</v>
      </c>
      <c r="AK49" s="228"/>
      <c r="AL49" s="229"/>
    </row>
    <row r="50" spans="1:38" ht="15.2" customHeight="1">
      <c r="A50" s="202"/>
      <c r="B50" s="108"/>
      <c r="C50" s="109"/>
      <c r="D50" s="16">
        <v>401</v>
      </c>
      <c r="E50" s="202" t="s">
        <v>33</v>
      </c>
      <c r="F50" s="108"/>
      <c r="G50" s="108"/>
      <c r="H50" s="108"/>
      <c r="I50" s="108"/>
      <c r="J50" s="108"/>
      <c r="K50" s="108"/>
      <c r="L50" s="109"/>
      <c r="M50" s="204">
        <v>11106680</v>
      </c>
      <c r="N50" s="212"/>
      <c r="O50" s="213"/>
      <c r="P50" s="204">
        <v>2849583</v>
      </c>
      <c r="Q50" s="205"/>
      <c r="R50" s="205"/>
      <c r="S50" s="205"/>
      <c r="T50" s="206"/>
      <c r="U50" s="208">
        <v>70887218</v>
      </c>
      <c r="V50" s="214"/>
      <c r="W50" s="208">
        <v>16931411</v>
      </c>
      <c r="X50" s="209"/>
      <c r="Y50" s="210"/>
      <c r="Z50" s="28">
        <v>0</v>
      </c>
      <c r="AA50" s="13">
        <v>0</v>
      </c>
      <c r="AB50" s="28">
        <v>0</v>
      </c>
      <c r="AC50" s="13">
        <v>0</v>
      </c>
      <c r="AD50" s="28">
        <v>0</v>
      </c>
      <c r="AE50" s="204">
        <v>0</v>
      </c>
      <c r="AF50" s="206"/>
      <c r="AG50" s="58">
        <f t="shared" ref="AG50:AG74" si="13">M50+U50+Z50+AB50+AD50</f>
        <v>81993898</v>
      </c>
      <c r="AH50" s="15">
        <f t="shared" ref="AH50:AH68" si="14">P50+W50+AA50+AC50+AE50</f>
        <v>19780994</v>
      </c>
      <c r="AI50" s="13">
        <f t="shared" ref="AI50:AI68" si="15">AG50-AH50</f>
        <v>62212904</v>
      </c>
      <c r="AJ50" s="230">
        <f t="shared" ref="AJ50:AJ68" si="16">AH50/AG50*100</f>
        <v>24.124958664606968</v>
      </c>
      <c r="AK50" s="231"/>
      <c r="AL50" s="232"/>
    </row>
    <row r="51" spans="1:38" ht="15.2" customHeight="1">
      <c r="A51" s="165"/>
      <c r="B51" s="78"/>
      <c r="C51" s="179"/>
      <c r="D51" s="12">
        <v>402</v>
      </c>
      <c r="E51" s="178" t="s">
        <v>34</v>
      </c>
      <c r="F51" s="173"/>
      <c r="G51" s="173"/>
      <c r="H51" s="173"/>
      <c r="I51" s="173"/>
      <c r="J51" s="173"/>
      <c r="K51" s="173"/>
      <c r="L51" s="246"/>
      <c r="M51" s="204">
        <v>4363600</v>
      </c>
      <c r="N51" s="205"/>
      <c r="O51" s="206"/>
      <c r="P51" s="180">
        <v>1112696</v>
      </c>
      <c r="Q51" s="166"/>
      <c r="R51" s="166"/>
      <c r="S51" s="166"/>
      <c r="T51" s="203"/>
      <c r="U51" s="208">
        <v>27283711</v>
      </c>
      <c r="V51" s="210"/>
      <c r="W51" s="190">
        <v>6584784</v>
      </c>
      <c r="X51" s="175"/>
      <c r="Y51" s="207"/>
      <c r="Z51" s="22">
        <v>0</v>
      </c>
      <c r="AA51" s="28">
        <v>0</v>
      </c>
      <c r="AB51" s="22">
        <v>0</v>
      </c>
      <c r="AC51" s="28">
        <v>0</v>
      </c>
      <c r="AD51" s="22">
        <v>0</v>
      </c>
      <c r="AE51" s="180">
        <v>0</v>
      </c>
      <c r="AF51" s="203"/>
      <c r="AG51" s="58">
        <f t="shared" si="13"/>
        <v>31647311</v>
      </c>
      <c r="AH51" s="15">
        <f t="shared" si="14"/>
        <v>7697480</v>
      </c>
      <c r="AI51" s="13">
        <f t="shared" si="15"/>
        <v>23949831</v>
      </c>
      <c r="AJ51" s="230">
        <f t="shared" si="16"/>
        <v>24.32269838028261</v>
      </c>
      <c r="AK51" s="231"/>
      <c r="AL51" s="232"/>
    </row>
    <row r="52" spans="1:38" ht="15.2" customHeight="1">
      <c r="A52" s="192"/>
      <c r="B52" s="193"/>
      <c r="C52" s="194"/>
      <c r="D52" s="23">
        <v>404</v>
      </c>
      <c r="E52" s="192" t="s">
        <v>32</v>
      </c>
      <c r="F52" s="193"/>
      <c r="G52" s="193"/>
      <c r="H52" s="193"/>
      <c r="I52" s="193"/>
      <c r="J52" s="193"/>
      <c r="K52" s="193"/>
      <c r="L52" s="194"/>
      <c r="M52" s="180">
        <v>2600000</v>
      </c>
      <c r="N52" s="166"/>
      <c r="O52" s="203"/>
      <c r="P52" s="84">
        <v>207117</v>
      </c>
      <c r="Q52" s="195"/>
      <c r="R52" s="195"/>
      <c r="S52" s="195"/>
      <c r="T52" s="182"/>
      <c r="U52" s="190">
        <v>1927500</v>
      </c>
      <c r="V52" s="207"/>
      <c r="W52" s="176">
        <v>0</v>
      </c>
      <c r="X52" s="177"/>
      <c r="Y52" s="177"/>
      <c r="Z52" s="15">
        <v>25000</v>
      </c>
      <c r="AA52" s="22">
        <v>15554</v>
      </c>
      <c r="AB52" s="20">
        <v>0</v>
      </c>
      <c r="AC52" s="22">
        <v>0</v>
      </c>
      <c r="AD52" s="20">
        <v>0</v>
      </c>
      <c r="AE52" s="84">
        <v>0</v>
      </c>
      <c r="AF52" s="182"/>
      <c r="AG52" s="58">
        <f t="shared" si="13"/>
        <v>4552500</v>
      </c>
      <c r="AH52" s="15">
        <f t="shared" si="14"/>
        <v>222671</v>
      </c>
      <c r="AI52" s="13">
        <f t="shared" si="15"/>
        <v>4329829</v>
      </c>
      <c r="AJ52" s="230">
        <f t="shared" si="16"/>
        <v>4.8911806699615594</v>
      </c>
      <c r="AK52" s="231"/>
      <c r="AL52" s="232"/>
    </row>
    <row r="53" spans="1:38" s="46" customFormat="1" ht="15.2" customHeight="1">
      <c r="A53" s="257">
        <v>42</v>
      </c>
      <c r="B53" s="250"/>
      <c r="C53" s="251"/>
      <c r="D53" s="47" t="s">
        <v>15</v>
      </c>
      <c r="E53" s="249" t="s">
        <v>35</v>
      </c>
      <c r="F53" s="258"/>
      <c r="G53" s="258"/>
      <c r="H53" s="258"/>
      <c r="I53" s="258"/>
      <c r="J53" s="258"/>
      <c r="K53" s="258"/>
      <c r="L53" s="259"/>
      <c r="M53" s="247">
        <f>M54+M55+M56+M57+M58+M59+M60</f>
        <v>19781478</v>
      </c>
      <c r="N53" s="253"/>
      <c r="O53" s="254"/>
      <c r="P53" s="247">
        <f>P54+P55+P56+P57+P58+P59+P60</f>
        <v>2661523</v>
      </c>
      <c r="Q53" s="252"/>
      <c r="R53" s="252"/>
      <c r="S53" s="252"/>
      <c r="T53" s="248"/>
      <c r="U53" s="247">
        <f>U54+U55+U56+U57+U58+U59+U60</f>
        <v>30437778</v>
      </c>
      <c r="V53" s="254"/>
      <c r="W53" s="247">
        <f>W54+W55+W56+W57+W58+W59</f>
        <v>1460733</v>
      </c>
      <c r="X53" s="252"/>
      <c r="Y53" s="248"/>
      <c r="Z53" s="48">
        <f>Z54+Z55+Z56+Z57+Z58+Z59+Z60</f>
        <v>6630000</v>
      </c>
      <c r="AA53" s="49">
        <f>AA54+AA55+AA56+AA57+AA58+AA59</f>
        <v>858396</v>
      </c>
      <c r="AB53" s="48">
        <f>AB54+AB55+AB56+AB57+AB58+AB60</f>
        <v>220000</v>
      </c>
      <c r="AC53" s="48">
        <f>AC54+AC55+AC56+AC57+AC58+AC60</f>
        <v>66000</v>
      </c>
      <c r="AD53" s="48">
        <v>0</v>
      </c>
      <c r="AE53" s="247">
        <v>0</v>
      </c>
      <c r="AF53" s="248"/>
      <c r="AG53" s="58">
        <f>M53+U53+Z53+AB53+AD53</f>
        <v>57069256</v>
      </c>
      <c r="AH53" s="45">
        <f t="shared" si="14"/>
        <v>5046652</v>
      </c>
      <c r="AI53" s="43">
        <f t="shared" si="15"/>
        <v>52022604</v>
      </c>
      <c r="AJ53" s="227">
        <f t="shared" si="16"/>
        <v>8.8430310007896384</v>
      </c>
      <c r="AK53" s="228"/>
      <c r="AL53" s="229"/>
    </row>
    <row r="54" spans="1:38" s="46" customFormat="1" ht="15.2" customHeight="1">
      <c r="A54" s="249"/>
      <c r="B54" s="250"/>
      <c r="C54" s="251"/>
      <c r="D54" s="50">
        <v>420</v>
      </c>
      <c r="E54" s="249" t="s">
        <v>36</v>
      </c>
      <c r="F54" s="250"/>
      <c r="G54" s="250"/>
      <c r="H54" s="250"/>
      <c r="I54" s="250"/>
      <c r="J54" s="250"/>
      <c r="K54" s="250"/>
      <c r="L54" s="251"/>
      <c r="M54" s="247">
        <v>160000</v>
      </c>
      <c r="N54" s="252"/>
      <c r="O54" s="248"/>
      <c r="P54" s="247">
        <v>3070</v>
      </c>
      <c r="Q54" s="253"/>
      <c r="R54" s="253"/>
      <c r="S54" s="253"/>
      <c r="T54" s="254"/>
      <c r="U54" s="247">
        <v>147000</v>
      </c>
      <c r="V54" s="248"/>
      <c r="W54" s="255">
        <v>3500</v>
      </c>
      <c r="X54" s="256"/>
      <c r="Y54" s="256"/>
      <c r="Z54" s="45">
        <v>130000</v>
      </c>
      <c r="AA54" s="48">
        <v>36900</v>
      </c>
      <c r="AB54" s="49">
        <v>0</v>
      </c>
      <c r="AC54" s="48">
        <v>0</v>
      </c>
      <c r="AD54" s="49">
        <v>0</v>
      </c>
      <c r="AE54" s="247">
        <v>0</v>
      </c>
      <c r="AF54" s="254"/>
      <c r="AG54" s="58">
        <f t="shared" si="13"/>
        <v>437000</v>
      </c>
      <c r="AH54" s="45">
        <f t="shared" si="14"/>
        <v>43470</v>
      </c>
      <c r="AI54" s="43">
        <f t="shared" si="15"/>
        <v>393530</v>
      </c>
      <c r="AJ54" s="227">
        <f t="shared" si="16"/>
        <v>9.9473684210526319</v>
      </c>
      <c r="AK54" s="228"/>
      <c r="AL54" s="229"/>
    </row>
    <row r="55" spans="1:38" s="46" customFormat="1" ht="15.2" customHeight="1">
      <c r="A55" s="257"/>
      <c r="B55" s="250"/>
      <c r="C55" s="251"/>
      <c r="D55" s="47">
        <v>421</v>
      </c>
      <c r="E55" s="236" t="s">
        <v>37</v>
      </c>
      <c r="F55" s="237"/>
      <c r="G55" s="237"/>
      <c r="H55" s="237"/>
      <c r="I55" s="237"/>
      <c r="J55" s="237"/>
      <c r="K55" s="237"/>
      <c r="L55" s="238"/>
      <c r="M55" s="247">
        <v>5865278</v>
      </c>
      <c r="N55" s="253"/>
      <c r="O55" s="254"/>
      <c r="P55" s="225">
        <v>1635410</v>
      </c>
      <c r="Q55" s="242"/>
      <c r="R55" s="242"/>
      <c r="S55" s="242"/>
      <c r="T55" s="226"/>
      <c r="U55" s="247">
        <v>5827381</v>
      </c>
      <c r="V55" s="254"/>
      <c r="W55" s="225">
        <v>550749</v>
      </c>
      <c r="X55" s="242"/>
      <c r="Y55" s="226"/>
      <c r="Z55" s="48">
        <v>1440000</v>
      </c>
      <c r="AA55" s="44">
        <v>111764</v>
      </c>
      <c r="AB55" s="48">
        <v>0</v>
      </c>
      <c r="AC55" s="44">
        <v>0</v>
      </c>
      <c r="AD55" s="48">
        <v>0</v>
      </c>
      <c r="AE55" s="225">
        <v>0</v>
      </c>
      <c r="AF55" s="226"/>
      <c r="AG55" s="58">
        <f t="shared" si="13"/>
        <v>13132659</v>
      </c>
      <c r="AH55" s="45">
        <f t="shared" si="14"/>
        <v>2297923</v>
      </c>
      <c r="AI55" s="43">
        <f t="shared" si="15"/>
        <v>10834736</v>
      </c>
      <c r="AJ55" s="227">
        <f t="shared" si="16"/>
        <v>17.49777406083566</v>
      </c>
      <c r="AK55" s="228"/>
      <c r="AL55" s="229"/>
    </row>
    <row r="56" spans="1:38" s="46" customFormat="1" ht="15.2" customHeight="1">
      <c r="A56" s="249"/>
      <c r="B56" s="250"/>
      <c r="C56" s="251"/>
      <c r="D56" s="51">
        <v>423</v>
      </c>
      <c r="E56" s="260" t="s">
        <v>38</v>
      </c>
      <c r="F56" s="261"/>
      <c r="G56" s="261"/>
      <c r="H56" s="261"/>
      <c r="I56" s="261"/>
      <c r="J56" s="261"/>
      <c r="K56" s="261"/>
      <c r="L56" s="262"/>
      <c r="M56" s="225">
        <v>1290000</v>
      </c>
      <c r="N56" s="242"/>
      <c r="O56" s="226"/>
      <c r="P56" s="239">
        <v>319698</v>
      </c>
      <c r="Q56" s="240"/>
      <c r="R56" s="240"/>
      <c r="S56" s="240"/>
      <c r="T56" s="241"/>
      <c r="U56" s="225">
        <v>4423100</v>
      </c>
      <c r="V56" s="226"/>
      <c r="W56" s="255">
        <v>144941</v>
      </c>
      <c r="X56" s="256"/>
      <c r="Y56" s="256"/>
      <c r="Z56" s="45">
        <v>2450000</v>
      </c>
      <c r="AA56" s="43">
        <v>244763</v>
      </c>
      <c r="AB56" s="44">
        <v>0</v>
      </c>
      <c r="AC56" s="43">
        <v>0</v>
      </c>
      <c r="AD56" s="44">
        <v>0</v>
      </c>
      <c r="AE56" s="239">
        <v>0</v>
      </c>
      <c r="AF56" s="241"/>
      <c r="AG56" s="58">
        <f t="shared" si="13"/>
        <v>8163100</v>
      </c>
      <c r="AH56" s="45">
        <f t="shared" si="14"/>
        <v>709402</v>
      </c>
      <c r="AI56" s="43">
        <f t="shared" si="15"/>
        <v>7453698</v>
      </c>
      <c r="AJ56" s="227">
        <f t="shared" si="16"/>
        <v>8.6903504795972122</v>
      </c>
      <c r="AK56" s="228"/>
      <c r="AL56" s="229"/>
    </row>
    <row r="57" spans="1:38" s="46" customFormat="1" ht="15.2" customHeight="1">
      <c r="A57" s="233"/>
      <c r="B57" s="234"/>
      <c r="C57" s="235"/>
      <c r="D57" s="42">
        <v>424</v>
      </c>
      <c r="E57" s="260" t="s">
        <v>39</v>
      </c>
      <c r="F57" s="266"/>
      <c r="G57" s="266"/>
      <c r="H57" s="266"/>
      <c r="I57" s="266"/>
      <c r="J57" s="266"/>
      <c r="K57" s="266"/>
      <c r="L57" s="267"/>
      <c r="M57" s="239">
        <v>6049000</v>
      </c>
      <c r="N57" s="240"/>
      <c r="O57" s="241"/>
      <c r="P57" s="239">
        <v>69895</v>
      </c>
      <c r="Q57" s="268"/>
      <c r="R57" s="268"/>
      <c r="S57" s="268"/>
      <c r="T57" s="263"/>
      <c r="U57" s="239">
        <v>5126000</v>
      </c>
      <c r="V57" s="241"/>
      <c r="W57" s="239">
        <v>386376</v>
      </c>
      <c r="X57" s="268"/>
      <c r="Y57" s="263"/>
      <c r="Z57" s="43">
        <v>1340000</v>
      </c>
      <c r="AA57" s="52">
        <v>34555</v>
      </c>
      <c r="AB57" s="43">
        <v>0</v>
      </c>
      <c r="AC57" s="52">
        <v>0</v>
      </c>
      <c r="AD57" s="43">
        <v>0</v>
      </c>
      <c r="AE57" s="239">
        <v>0</v>
      </c>
      <c r="AF57" s="263"/>
      <c r="AG57" s="58">
        <f t="shared" si="13"/>
        <v>12515000</v>
      </c>
      <c r="AH57" s="45">
        <f t="shared" si="14"/>
        <v>490826</v>
      </c>
      <c r="AI57" s="43">
        <f t="shared" si="15"/>
        <v>12024174</v>
      </c>
      <c r="AJ57" s="227">
        <f t="shared" si="16"/>
        <v>3.9219017179384736</v>
      </c>
      <c r="AK57" s="228"/>
      <c r="AL57" s="229"/>
    </row>
    <row r="58" spans="1:38" s="46" customFormat="1" ht="15.2" customHeight="1">
      <c r="A58" s="260"/>
      <c r="B58" s="261"/>
      <c r="C58" s="262"/>
      <c r="D58" s="53">
        <v>425</v>
      </c>
      <c r="E58" s="260" t="s">
        <v>40</v>
      </c>
      <c r="F58" s="261"/>
      <c r="G58" s="261"/>
      <c r="H58" s="261"/>
      <c r="I58" s="261"/>
      <c r="J58" s="261"/>
      <c r="K58" s="261"/>
      <c r="L58" s="262"/>
      <c r="M58" s="264">
        <v>5177200</v>
      </c>
      <c r="N58" s="244"/>
      <c r="O58" s="265"/>
      <c r="P58" s="239">
        <v>263689</v>
      </c>
      <c r="Q58" s="240"/>
      <c r="R58" s="240"/>
      <c r="S58" s="240"/>
      <c r="T58" s="241"/>
      <c r="U58" s="264">
        <v>14100297</v>
      </c>
      <c r="V58" s="265"/>
      <c r="W58" s="255">
        <v>279738</v>
      </c>
      <c r="X58" s="256"/>
      <c r="Y58" s="256"/>
      <c r="Z58" s="45">
        <v>940000</v>
      </c>
      <c r="AA58" s="43">
        <v>411595</v>
      </c>
      <c r="AB58" s="54">
        <v>220000</v>
      </c>
      <c r="AC58" s="43">
        <v>66000</v>
      </c>
      <c r="AD58" s="54">
        <v>0</v>
      </c>
      <c r="AE58" s="239">
        <v>0</v>
      </c>
      <c r="AF58" s="241"/>
      <c r="AG58" s="58">
        <f t="shared" si="13"/>
        <v>20437497</v>
      </c>
      <c r="AH58" s="45">
        <f t="shared" si="14"/>
        <v>1021022</v>
      </c>
      <c r="AI58" s="43">
        <f t="shared" si="15"/>
        <v>19416475</v>
      </c>
      <c r="AJ58" s="227">
        <f t="shared" si="16"/>
        <v>4.9958270330265977</v>
      </c>
      <c r="AK58" s="228"/>
      <c r="AL58" s="229"/>
    </row>
    <row r="59" spans="1:38" s="46" customFormat="1" ht="15.2" customHeight="1">
      <c r="A59" s="233"/>
      <c r="B59" s="234"/>
      <c r="C59" s="235"/>
      <c r="D59" s="42">
        <v>426</v>
      </c>
      <c r="E59" s="236" t="s">
        <v>41</v>
      </c>
      <c r="F59" s="237"/>
      <c r="G59" s="237"/>
      <c r="H59" s="237"/>
      <c r="I59" s="237"/>
      <c r="J59" s="237"/>
      <c r="K59" s="237"/>
      <c r="L59" s="238"/>
      <c r="M59" s="239">
        <v>1240000</v>
      </c>
      <c r="N59" s="240"/>
      <c r="O59" s="241"/>
      <c r="P59" s="225">
        <v>369761</v>
      </c>
      <c r="Q59" s="242"/>
      <c r="R59" s="242"/>
      <c r="S59" s="242"/>
      <c r="T59" s="226"/>
      <c r="U59" s="239">
        <v>814000</v>
      </c>
      <c r="V59" s="241"/>
      <c r="W59" s="225">
        <v>95429</v>
      </c>
      <c r="X59" s="242"/>
      <c r="Y59" s="226"/>
      <c r="Z59" s="43">
        <v>330000</v>
      </c>
      <c r="AA59" s="44">
        <v>18819</v>
      </c>
      <c r="AB59" s="43">
        <v>0</v>
      </c>
      <c r="AC59" s="49">
        <v>0</v>
      </c>
      <c r="AD59" s="43">
        <v>0</v>
      </c>
      <c r="AE59" s="247">
        <v>0</v>
      </c>
      <c r="AF59" s="248"/>
      <c r="AG59" s="58">
        <f t="shared" si="13"/>
        <v>2384000</v>
      </c>
      <c r="AH59" s="45">
        <f t="shared" si="14"/>
        <v>484009</v>
      </c>
      <c r="AI59" s="43">
        <f t="shared" si="15"/>
        <v>1899991</v>
      </c>
      <c r="AJ59" s="227">
        <f t="shared" si="16"/>
        <v>20.302390939597316</v>
      </c>
      <c r="AK59" s="228"/>
      <c r="AL59" s="229"/>
    </row>
    <row r="60" spans="1:38" s="46" customFormat="1" ht="15.2" customHeight="1">
      <c r="A60" s="260"/>
      <c r="B60" s="261"/>
      <c r="C60" s="262"/>
      <c r="D60" s="53">
        <v>427</v>
      </c>
      <c r="E60" s="260" t="s">
        <v>42</v>
      </c>
      <c r="F60" s="261"/>
      <c r="G60" s="261"/>
      <c r="H60" s="261"/>
      <c r="I60" s="261"/>
      <c r="J60" s="261"/>
      <c r="K60" s="261"/>
      <c r="L60" s="262"/>
      <c r="M60" s="264">
        <v>0</v>
      </c>
      <c r="N60" s="244"/>
      <c r="O60" s="265"/>
      <c r="P60" s="239">
        <v>0</v>
      </c>
      <c r="Q60" s="240"/>
      <c r="R60" s="240"/>
      <c r="S60" s="240"/>
      <c r="T60" s="241"/>
      <c r="U60" s="264">
        <v>0</v>
      </c>
      <c r="V60" s="265"/>
      <c r="W60" s="255">
        <v>0</v>
      </c>
      <c r="X60" s="256"/>
      <c r="Y60" s="256"/>
      <c r="Z60" s="45">
        <v>0</v>
      </c>
      <c r="AA60" s="43">
        <v>0</v>
      </c>
      <c r="AB60" s="54">
        <v>0</v>
      </c>
      <c r="AC60" s="48">
        <v>0</v>
      </c>
      <c r="AD60" s="54">
        <v>0</v>
      </c>
      <c r="AE60" s="247">
        <v>0</v>
      </c>
      <c r="AF60" s="254"/>
      <c r="AG60" s="58">
        <f t="shared" si="13"/>
        <v>0</v>
      </c>
      <c r="AH60" s="45">
        <f t="shared" si="14"/>
        <v>0</v>
      </c>
      <c r="AI60" s="43">
        <f t="shared" si="15"/>
        <v>0</v>
      </c>
      <c r="AJ60" s="227" t="e">
        <f t="shared" si="16"/>
        <v>#DIV/0!</v>
      </c>
      <c r="AK60" s="228"/>
      <c r="AL60" s="229"/>
    </row>
    <row r="61" spans="1:38" s="46" customFormat="1" ht="15.2" customHeight="1">
      <c r="A61" s="269">
        <v>46</v>
      </c>
      <c r="B61" s="270"/>
      <c r="C61" s="271"/>
      <c r="D61" s="47" t="s">
        <v>15</v>
      </c>
      <c r="E61" s="272" t="s">
        <v>43</v>
      </c>
      <c r="F61" s="273"/>
      <c r="G61" s="273"/>
      <c r="H61" s="273"/>
      <c r="I61" s="273"/>
      <c r="J61" s="273"/>
      <c r="K61" s="273"/>
      <c r="L61" s="274"/>
      <c r="M61" s="247">
        <f>M62+M63+M64</f>
        <v>6206667</v>
      </c>
      <c r="N61" s="253"/>
      <c r="O61" s="254"/>
      <c r="P61" s="264">
        <f>P62+P63+P64</f>
        <v>1613024</v>
      </c>
      <c r="Q61" s="244"/>
      <c r="R61" s="244"/>
      <c r="S61" s="244"/>
      <c r="T61" s="265"/>
      <c r="U61" s="247">
        <f>U62+U63+U64</f>
        <v>980000</v>
      </c>
      <c r="V61" s="254"/>
      <c r="W61" s="264">
        <f>W62+W63+W64</f>
        <v>0</v>
      </c>
      <c r="X61" s="244"/>
      <c r="Y61" s="265"/>
      <c r="Z61" s="48">
        <f>Z62+Z63+Z64</f>
        <v>234706</v>
      </c>
      <c r="AA61" s="54">
        <v>0</v>
      </c>
      <c r="AB61" s="48">
        <v>0</v>
      </c>
      <c r="AC61" s="49">
        <v>0</v>
      </c>
      <c r="AD61" s="48">
        <v>0</v>
      </c>
      <c r="AE61" s="247">
        <v>0</v>
      </c>
      <c r="AF61" s="248"/>
      <c r="AG61" s="58">
        <f>M61+U61+Z61+AB61+AD61</f>
        <v>7421373</v>
      </c>
      <c r="AH61" s="45">
        <f t="shared" si="14"/>
        <v>1613024</v>
      </c>
      <c r="AI61" s="43">
        <f t="shared" si="15"/>
        <v>5808349</v>
      </c>
      <c r="AJ61" s="227">
        <f t="shared" si="16"/>
        <v>21.734846099232584</v>
      </c>
      <c r="AK61" s="228"/>
      <c r="AL61" s="229"/>
    </row>
    <row r="62" spans="1:38" s="46" customFormat="1" ht="15.2" customHeight="1">
      <c r="A62" s="249"/>
      <c r="B62" s="250"/>
      <c r="C62" s="251"/>
      <c r="D62" s="50">
        <v>463</v>
      </c>
      <c r="E62" s="249" t="s">
        <v>44</v>
      </c>
      <c r="F62" s="250"/>
      <c r="G62" s="250"/>
      <c r="H62" s="250"/>
      <c r="I62" s="250"/>
      <c r="J62" s="250"/>
      <c r="K62" s="250"/>
      <c r="L62" s="251"/>
      <c r="M62" s="247">
        <v>1835000</v>
      </c>
      <c r="N62" s="252"/>
      <c r="O62" s="248"/>
      <c r="P62" s="247">
        <v>1020000</v>
      </c>
      <c r="Q62" s="253"/>
      <c r="R62" s="253"/>
      <c r="S62" s="253"/>
      <c r="T62" s="254"/>
      <c r="U62" s="247">
        <v>0</v>
      </c>
      <c r="V62" s="248"/>
      <c r="W62" s="255">
        <v>0</v>
      </c>
      <c r="X62" s="256"/>
      <c r="Y62" s="256"/>
      <c r="Z62" s="45">
        <v>0</v>
      </c>
      <c r="AA62" s="48">
        <v>0</v>
      </c>
      <c r="AB62" s="49">
        <v>0</v>
      </c>
      <c r="AC62" s="48">
        <v>0</v>
      </c>
      <c r="AD62" s="49">
        <v>0</v>
      </c>
      <c r="AE62" s="247">
        <v>0</v>
      </c>
      <c r="AF62" s="254"/>
      <c r="AG62" s="58">
        <f t="shared" si="13"/>
        <v>1835000</v>
      </c>
      <c r="AH62" s="45">
        <f t="shared" si="14"/>
        <v>1020000</v>
      </c>
      <c r="AI62" s="43">
        <f t="shared" si="15"/>
        <v>815000</v>
      </c>
      <c r="AJ62" s="227">
        <f t="shared" si="16"/>
        <v>55.585831062670302</v>
      </c>
      <c r="AK62" s="228"/>
      <c r="AL62" s="229"/>
    </row>
    <row r="63" spans="1:38" s="46" customFormat="1" ht="15.2" customHeight="1">
      <c r="A63" s="257"/>
      <c r="B63" s="250"/>
      <c r="C63" s="251"/>
      <c r="D63" s="47">
        <v>464</v>
      </c>
      <c r="E63" s="249" t="s">
        <v>45</v>
      </c>
      <c r="F63" s="258"/>
      <c r="G63" s="258"/>
      <c r="H63" s="258"/>
      <c r="I63" s="258"/>
      <c r="J63" s="258"/>
      <c r="K63" s="258"/>
      <c r="L63" s="259"/>
      <c r="M63" s="247">
        <v>4371667</v>
      </c>
      <c r="N63" s="253"/>
      <c r="O63" s="254"/>
      <c r="P63" s="247">
        <v>593024</v>
      </c>
      <c r="Q63" s="252"/>
      <c r="R63" s="252"/>
      <c r="S63" s="252"/>
      <c r="T63" s="248"/>
      <c r="U63" s="247">
        <v>980000</v>
      </c>
      <c r="V63" s="254"/>
      <c r="W63" s="247">
        <v>0</v>
      </c>
      <c r="X63" s="252"/>
      <c r="Y63" s="248"/>
      <c r="Z63" s="48">
        <v>234706</v>
      </c>
      <c r="AA63" s="49">
        <v>0</v>
      </c>
      <c r="AB63" s="48">
        <v>0</v>
      </c>
      <c r="AC63" s="49">
        <v>0</v>
      </c>
      <c r="AD63" s="48">
        <v>0</v>
      </c>
      <c r="AE63" s="247">
        <v>0</v>
      </c>
      <c r="AF63" s="248"/>
      <c r="AG63" s="58">
        <f t="shared" si="13"/>
        <v>5586373</v>
      </c>
      <c r="AH63" s="45">
        <f t="shared" si="14"/>
        <v>593024</v>
      </c>
      <c r="AI63" s="43">
        <f t="shared" si="15"/>
        <v>4993349</v>
      </c>
      <c r="AJ63" s="227">
        <f t="shared" si="16"/>
        <v>10.615546079719346</v>
      </c>
      <c r="AK63" s="228"/>
      <c r="AL63" s="229"/>
    </row>
    <row r="64" spans="1:38" s="46" customFormat="1" ht="15.2" customHeight="1">
      <c r="A64" s="249"/>
      <c r="B64" s="250"/>
      <c r="C64" s="251"/>
      <c r="D64" s="51">
        <v>465</v>
      </c>
      <c r="E64" s="249" t="s">
        <v>57</v>
      </c>
      <c r="F64" s="250"/>
      <c r="G64" s="250"/>
      <c r="H64" s="250"/>
      <c r="I64" s="250"/>
      <c r="J64" s="250"/>
      <c r="K64" s="250"/>
      <c r="L64" s="251"/>
      <c r="M64" s="225">
        <v>0</v>
      </c>
      <c r="N64" s="242"/>
      <c r="O64" s="226"/>
      <c r="P64" s="247">
        <v>0</v>
      </c>
      <c r="Q64" s="253"/>
      <c r="R64" s="253"/>
      <c r="S64" s="253"/>
      <c r="T64" s="254"/>
      <c r="U64" s="225">
        <v>0</v>
      </c>
      <c r="V64" s="226"/>
      <c r="W64" s="255">
        <v>0</v>
      </c>
      <c r="X64" s="256"/>
      <c r="Y64" s="256"/>
      <c r="Z64" s="45">
        <v>0</v>
      </c>
      <c r="AA64" s="48">
        <v>0</v>
      </c>
      <c r="AB64" s="44">
        <v>0</v>
      </c>
      <c r="AC64" s="48">
        <v>0</v>
      </c>
      <c r="AD64" s="44">
        <v>0</v>
      </c>
      <c r="AE64" s="247">
        <v>0</v>
      </c>
      <c r="AF64" s="254"/>
      <c r="AG64" s="58">
        <f t="shared" si="13"/>
        <v>0</v>
      </c>
      <c r="AH64" s="45">
        <f t="shared" si="14"/>
        <v>0</v>
      </c>
      <c r="AI64" s="43">
        <f t="shared" si="15"/>
        <v>0</v>
      </c>
      <c r="AJ64" s="227" t="e">
        <f t="shared" si="16"/>
        <v>#DIV/0!</v>
      </c>
      <c r="AK64" s="228"/>
      <c r="AL64" s="229"/>
    </row>
    <row r="65" spans="1:38" s="46" customFormat="1" ht="15.2" customHeight="1">
      <c r="A65" s="233">
        <v>47</v>
      </c>
      <c r="B65" s="234"/>
      <c r="C65" s="235"/>
      <c r="D65" s="42" t="s">
        <v>15</v>
      </c>
      <c r="E65" s="236" t="s">
        <v>46</v>
      </c>
      <c r="F65" s="237"/>
      <c r="G65" s="237"/>
      <c r="H65" s="237"/>
      <c r="I65" s="237"/>
      <c r="J65" s="237"/>
      <c r="K65" s="237"/>
      <c r="L65" s="238"/>
      <c r="M65" s="239">
        <f>M66</f>
        <v>2050000</v>
      </c>
      <c r="N65" s="240"/>
      <c r="O65" s="241"/>
      <c r="P65" s="225">
        <f>P66</f>
        <v>288685</v>
      </c>
      <c r="Q65" s="242"/>
      <c r="R65" s="242"/>
      <c r="S65" s="242"/>
      <c r="T65" s="226"/>
      <c r="U65" s="239">
        <f>U66</f>
        <v>0</v>
      </c>
      <c r="V65" s="241"/>
      <c r="W65" s="225">
        <v>0</v>
      </c>
      <c r="X65" s="242"/>
      <c r="Y65" s="226"/>
      <c r="Z65" s="43">
        <v>0</v>
      </c>
      <c r="AA65" s="44">
        <v>0</v>
      </c>
      <c r="AB65" s="43">
        <v>0</v>
      </c>
      <c r="AC65" s="44">
        <v>0</v>
      </c>
      <c r="AD65" s="43">
        <v>0</v>
      </c>
      <c r="AE65" s="225">
        <v>0</v>
      </c>
      <c r="AF65" s="226"/>
      <c r="AG65" s="58">
        <f t="shared" si="13"/>
        <v>2050000</v>
      </c>
      <c r="AH65" s="45">
        <f t="shared" si="14"/>
        <v>288685</v>
      </c>
      <c r="AI65" s="43">
        <f t="shared" si="15"/>
        <v>1761315</v>
      </c>
      <c r="AJ65" s="227">
        <f t="shared" si="16"/>
        <v>14.082195121951219</v>
      </c>
      <c r="AK65" s="228"/>
      <c r="AL65" s="229"/>
    </row>
    <row r="66" spans="1:38" s="46" customFormat="1" ht="15.2" customHeight="1">
      <c r="A66" s="260"/>
      <c r="B66" s="261"/>
      <c r="C66" s="262"/>
      <c r="D66" s="55">
        <v>471</v>
      </c>
      <c r="E66" s="260" t="s">
        <v>47</v>
      </c>
      <c r="F66" s="261"/>
      <c r="G66" s="261"/>
      <c r="H66" s="261"/>
      <c r="I66" s="261"/>
      <c r="J66" s="261"/>
      <c r="K66" s="261"/>
      <c r="L66" s="262"/>
      <c r="M66" s="239">
        <v>2050000</v>
      </c>
      <c r="N66" s="268"/>
      <c r="O66" s="263"/>
      <c r="P66" s="239">
        <v>288685</v>
      </c>
      <c r="Q66" s="240"/>
      <c r="R66" s="240"/>
      <c r="S66" s="240"/>
      <c r="T66" s="241"/>
      <c r="U66" s="239">
        <v>0</v>
      </c>
      <c r="V66" s="263"/>
      <c r="W66" s="255">
        <v>0</v>
      </c>
      <c r="X66" s="256"/>
      <c r="Y66" s="256"/>
      <c r="Z66" s="45">
        <v>0</v>
      </c>
      <c r="AA66" s="43">
        <v>0</v>
      </c>
      <c r="AB66" s="52">
        <v>0</v>
      </c>
      <c r="AC66" s="43">
        <v>0</v>
      </c>
      <c r="AD66" s="52">
        <v>0</v>
      </c>
      <c r="AE66" s="239">
        <v>0</v>
      </c>
      <c r="AF66" s="241"/>
      <c r="AG66" s="58">
        <f t="shared" si="13"/>
        <v>2050000</v>
      </c>
      <c r="AH66" s="45">
        <f t="shared" si="14"/>
        <v>288685</v>
      </c>
      <c r="AI66" s="43">
        <f t="shared" si="15"/>
        <v>1761315</v>
      </c>
      <c r="AJ66" s="227">
        <f t="shared" si="16"/>
        <v>14.082195121951219</v>
      </c>
      <c r="AK66" s="228"/>
      <c r="AL66" s="229"/>
    </row>
    <row r="67" spans="1:38" s="46" customFormat="1" ht="15.2" customHeight="1">
      <c r="A67" s="275">
        <v>49</v>
      </c>
      <c r="B67" s="261"/>
      <c r="C67" s="262"/>
      <c r="D67" s="42" t="s">
        <v>15</v>
      </c>
      <c r="E67" s="260" t="s">
        <v>48</v>
      </c>
      <c r="F67" s="266"/>
      <c r="G67" s="266"/>
      <c r="H67" s="266"/>
      <c r="I67" s="266"/>
      <c r="J67" s="266"/>
      <c r="K67" s="266"/>
      <c r="L67" s="267"/>
      <c r="M67" s="239">
        <f>M68</f>
        <v>0</v>
      </c>
      <c r="N67" s="240"/>
      <c r="O67" s="241"/>
      <c r="P67" s="239">
        <f>P68</f>
        <v>0</v>
      </c>
      <c r="Q67" s="268"/>
      <c r="R67" s="268"/>
      <c r="S67" s="268"/>
      <c r="T67" s="263"/>
      <c r="U67" s="239">
        <v>0</v>
      </c>
      <c r="V67" s="241"/>
      <c r="W67" s="239">
        <v>0</v>
      </c>
      <c r="X67" s="268"/>
      <c r="Y67" s="263"/>
      <c r="Z67" s="43">
        <v>0</v>
      </c>
      <c r="AA67" s="52">
        <v>0</v>
      </c>
      <c r="AB67" s="43">
        <v>0</v>
      </c>
      <c r="AC67" s="52">
        <v>0</v>
      </c>
      <c r="AD67" s="43">
        <v>0</v>
      </c>
      <c r="AE67" s="239">
        <v>0</v>
      </c>
      <c r="AF67" s="263"/>
      <c r="AG67" s="58">
        <f t="shared" si="13"/>
        <v>0</v>
      </c>
      <c r="AH67" s="45">
        <f t="shared" si="14"/>
        <v>0</v>
      </c>
      <c r="AI67" s="43">
        <f t="shared" si="15"/>
        <v>0</v>
      </c>
      <c r="AJ67" s="227" t="e">
        <f t="shared" si="16"/>
        <v>#DIV/0!</v>
      </c>
      <c r="AK67" s="228"/>
      <c r="AL67" s="229"/>
    </row>
    <row r="68" spans="1:38" s="46" customFormat="1" ht="15.2" customHeight="1">
      <c r="A68" s="260"/>
      <c r="B68" s="261"/>
      <c r="C68" s="262"/>
      <c r="D68" s="53">
        <v>491</v>
      </c>
      <c r="E68" s="260" t="s">
        <v>49</v>
      </c>
      <c r="F68" s="261"/>
      <c r="G68" s="261"/>
      <c r="H68" s="261"/>
      <c r="I68" s="261"/>
      <c r="J68" s="261"/>
      <c r="K68" s="261"/>
      <c r="L68" s="262"/>
      <c r="M68" s="264">
        <v>0</v>
      </c>
      <c r="N68" s="244"/>
      <c r="O68" s="265"/>
      <c r="P68" s="239">
        <v>0</v>
      </c>
      <c r="Q68" s="240"/>
      <c r="R68" s="240"/>
      <c r="S68" s="240"/>
      <c r="T68" s="241"/>
      <c r="U68" s="264">
        <v>0</v>
      </c>
      <c r="V68" s="265"/>
      <c r="W68" s="239">
        <v>0</v>
      </c>
      <c r="X68" s="240"/>
      <c r="Y68" s="241"/>
      <c r="Z68" s="54">
        <v>0</v>
      </c>
      <c r="AA68" s="43">
        <v>0</v>
      </c>
      <c r="AB68" s="54">
        <v>0</v>
      </c>
      <c r="AC68" s="43">
        <v>0</v>
      </c>
      <c r="AD68" s="54">
        <v>0</v>
      </c>
      <c r="AE68" s="239">
        <v>0</v>
      </c>
      <c r="AF68" s="241"/>
      <c r="AG68" s="58">
        <f t="shared" si="13"/>
        <v>0</v>
      </c>
      <c r="AH68" s="45">
        <f t="shared" si="14"/>
        <v>0</v>
      </c>
      <c r="AI68" s="43">
        <f t="shared" si="15"/>
        <v>0</v>
      </c>
      <c r="AJ68" s="227" t="e">
        <f t="shared" si="16"/>
        <v>#DIV/0!</v>
      </c>
      <c r="AK68" s="228"/>
      <c r="AL68" s="229"/>
    </row>
    <row r="69" spans="1:38" s="46" customFormat="1" ht="15.2" customHeight="1">
      <c r="AG69" s="58">
        <f>M69+U69+Z69+AB69+AD69</f>
        <v>0</v>
      </c>
    </row>
    <row r="70" spans="1:38" s="46" customFormat="1" ht="15.2" customHeight="1">
      <c r="A70" s="233">
        <v>48</v>
      </c>
      <c r="B70" s="234"/>
      <c r="C70" s="235"/>
      <c r="D70" s="42" t="s">
        <v>15</v>
      </c>
      <c r="E70" s="236" t="s">
        <v>50</v>
      </c>
      <c r="F70" s="237"/>
      <c r="G70" s="237"/>
      <c r="H70" s="237"/>
      <c r="I70" s="237"/>
      <c r="J70" s="237"/>
      <c r="K70" s="237"/>
      <c r="L70" s="238"/>
      <c r="M70" s="239">
        <f>M71+M72+M73+M74+M75+M76</f>
        <v>57514853</v>
      </c>
      <c r="N70" s="240"/>
      <c r="O70" s="241"/>
      <c r="P70" s="225">
        <f>P71+P72+P73+P74+P75</f>
        <v>2101136</v>
      </c>
      <c r="Q70" s="242"/>
      <c r="R70" s="242"/>
      <c r="S70" s="242"/>
      <c r="T70" s="226"/>
      <c r="U70" s="239">
        <f>U71+U72+U73+U74+U75</f>
        <v>6938697</v>
      </c>
      <c r="V70" s="241"/>
      <c r="W70" s="225">
        <f>W71+W72+W73+W74+W75</f>
        <v>1570869</v>
      </c>
      <c r="X70" s="242"/>
      <c r="Y70" s="226"/>
      <c r="Z70" s="43">
        <f>Z71+Z72+Z73+Z74+Z75</f>
        <v>630000</v>
      </c>
      <c r="AA70" s="44">
        <f>AA71+AA72+AA73+AA74+AA75</f>
        <v>15193</v>
      </c>
      <c r="AB70" s="43">
        <f>AB71+AB72+AB73+AB74+AB75</f>
        <v>0</v>
      </c>
      <c r="AC70" s="44">
        <f>AC71+AC72+AC73+AC74+AC75</f>
        <v>0</v>
      </c>
      <c r="AD70" s="43">
        <v>0</v>
      </c>
      <c r="AE70" s="225">
        <v>0</v>
      </c>
      <c r="AF70" s="226"/>
      <c r="AG70" s="58">
        <f t="shared" si="13"/>
        <v>65083550</v>
      </c>
      <c r="AH70" s="45">
        <f>AH71+AH72+AH73+AH74+AH75+AH76</f>
        <v>3687198</v>
      </c>
      <c r="AI70" s="43">
        <f>AG70-AH70</f>
        <v>61396352</v>
      </c>
      <c r="AJ70" s="225">
        <f>AH70/AG70*100</f>
        <v>5.6653301794385831</v>
      </c>
      <c r="AK70" s="295"/>
      <c r="AL70" s="296"/>
    </row>
    <row r="71" spans="1:38" ht="15.2" customHeight="1">
      <c r="A71" s="202"/>
      <c r="B71" s="108"/>
      <c r="C71" s="109"/>
      <c r="D71" s="16">
        <v>480</v>
      </c>
      <c r="E71" s="202" t="s">
        <v>51</v>
      </c>
      <c r="F71" s="108"/>
      <c r="G71" s="108"/>
      <c r="H71" s="108"/>
      <c r="I71" s="108"/>
      <c r="J71" s="108"/>
      <c r="K71" s="108"/>
      <c r="L71" s="109"/>
      <c r="M71" s="204">
        <v>3225000</v>
      </c>
      <c r="N71" s="212"/>
      <c r="O71" s="213"/>
      <c r="P71" s="204">
        <v>0</v>
      </c>
      <c r="Q71" s="205"/>
      <c r="R71" s="205"/>
      <c r="S71" s="205"/>
      <c r="T71" s="206"/>
      <c r="U71" s="208">
        <v>1869697</v>
      </c>
      <c r="V71" s="214"/>
      <c r="W71" s="176">
        <v>61342</v>
      </c>
      <c r="X71" s="177"/>
      <c r="Y71" s="177"/>
      <c r="Z71" s="15">
        <v>310000</v>
      </c>
      <c r="AA71" s="13">
        <v>0</v>
      </c>
      <c r="AB71" s="17">
        <v>0</v>
      </c>
      <c r="AC71" s="13">
        <v>0</v>
      </c>
      <c r="AD71" s="17">
        <v>0</v>
      </c>
      <c r="AE71" s="204">
        <v>0</v>
      </c>
      <c r="AF71" s="206"/>
      <c r="AG71" s="58">
        <f t="shared" si="13"/>
        <v>5404697</v>
      </c>
      <c r="AH71" s="15">
        <f t="shared" ref="AH71:AH75" si="17">P71+W71+AA71+AC71</f>
        <v>61342</v>
      </c>
      <c r="AI71" s="43">
        <f t="shared" ref="AI71:AI76" si="18">AG71-AH71</f>
        <v>5343355</v>
      </c>
      <c r="AJ71" s="187">
        <f t="shared" ref="AJ71:AJ75" si="19">AH71/AG71*100</f>
        <v>1.1349757442461621</v>
      </c>
      <c r="AK71" s="276"/>
      <c r="AL71" s="277"/>
    </row>
    <row r="72" spans="1:38" ht="15.2" customHeight="1">
      <c r="A72" s="218"/>
      <c r="B72" s="108"/>
      <c r="C72" s="109"/>
      <c r="D72" s="12">
        <v>481</v>
      </c>
      <c r="E72" s="202" t="s">
        <v>52</v>
      </c>
      <c r="F72" s="219"/>
      <c r="G72" s="219"/>
      <c r="H72" s="219"/>
      <c r="I72" s="219"/>
      <c r="J72" s="219"/>
      <c r="K72" s="219"/>
      <c r="L72" s="220"/>
      <c r="M72" s="204">
        <v>4150000</v>
      </c>
      <c r="N72" s="205"/>
      <c r="O72" s="206"/>
      <c r="P72" s="204">
        <v>0</v>
      </c>
      <c r="Q72" s="212"/>
      <c r="R72" s="212"/>
      <c r="S72" s="212"/>
      <c r="T72" s="213"/>
      <c r="U72" s="208">
        <v>4000000</v>
      </c>
      <c r="V72" s="210"/>
      <c r="W72" s="208">
        <v>1415527</v>
      </c>
      <c r="X72" s="221"/>
      <c r="Y72" s="214"/>
      <c r="Z72" s="13">
        <v>120000</v>
      </c>
      <c r="AA72" s="17">
        <v>0</v>
      </c>
      <c r="AB72" s="13">
        <v>0</v>
      </c>
      <c r="AC72" s="17">
        <v>0</v>
      </c>
      <c r="AD72" s="13">
        <v>0</v>
      </c>
      <c r="AE72" s="204">
        <v>0</v>
      </c>
      <c r="AF72" s="213"/>
      <c r="AG72" s="58">
        <f t="shared" si="13"/>
        <v>8270000</v>
      </c>
      <c r="AH72" s="15">
        <f t="shared" si="17"/>
        <v>1415527</v>
      </c>
      <c r="AI72" s="43">
        <f t="shared" si="18"/>
        <v>6854473</v>
      </c>
      <c r="AJ72" s="187">
        <f t="shared" si="19"/>
        <v>17.116408706166869</v>
      </c>
      <c r="AK72" s="276"/>
      <c r="AL72" s="277"/>
    </row>
    <row r="73" spans="1:38" ht="15.2" customHeight="1">
      <c r="A73" s="202"/>
      <c r="B73" s="108"/>
      <c r="C73" s="109"/>
      <c r="D73" s="16">
        <v>482</v>
      </c>
      <c r="E73" s="202" t="s">
        <v>53</v>
      </c>
      <c r="F73" s="108"/>
      <c r="G73" s="108"/>
      <c r="H73" s="108"/>
      <c r="I73" s="108"/>
      <c r="J73" s="108"/>
      <c r="K73" s="108"/>
      <c r="L73" s="109"/>
      <c r="M73" s="204">
        <v>48139853</v>
      </c>
      <c r="N73" s="212"/>
      <c r="O73" s="213"/>
      <c r="P73" s="204">
        <v>2101136</v>
      </c>
      <c r="Q73" s="205"/>
      <c r="R73" s="205"/>
      <c r="S73" s="205"/>
      <c r="T73" s="206"/>
      <c r="U73" s="208">
        <v>0</v>
      </c>
      <c r="V73" s="214"/>
      <c r="W73" s="176">
        <v>0</v>
      </c>
      <c r="X73" s="177"/>
      <c r="Y73" s="177"/>
      <c r="Z73" s="15">
        <v>0</v>
      </c>
      <c r="AA73" s="13">
        <v>0</v>
      </c>
      <c r="AB73" s="17">
        <v>0</v>
      </c>
      <c r="AC73" s="13">
        <v>0</v>
      </c>
      <c r="AD73" s="17">
        <v>0</v>
      </c>
      <c r="AE73" s="204">
        <v>0</v>
      </c>
      <c r="AF73" s="206"/>
      <c r="AG73" s="58">
        <f t="shared" si="13"/>
        <v>48139853</v>
      </c>
      <c r="AH73" s="15">
        <f t="shared" si="17"/>
        <v>2101136</v>
      </c>
      <c r="AI73" s="43">
        <f t="shared" si="18"/>
        <v>46038717</v>
      </c>
      <c r="AJ73" s="187">
        <f t="shared" si="19"/>
        <v>4.364649804809333</v>
      </c>
      <c r="AK73" s="276"/>
      <c r="AL73" s="277"/>
    </row>
    <row r="74" spans="1:38" ht="15.2" customHeight="1">
      <c r="A74" s="218"/>
      <c r="B74" s="108"/>
      <c r="C74" s="109"/>
      <c r="D74" s="12">
        <v>483</v>
      </c>
      <c r="E74" s="202" t="s">
        <v>54</v>
      </c>
      <c r="F74" s="219"/>
      <c r="G74" s="219"/>
      <c r="H74" s="219"/>
      <c r="I74" s="219"/>
      <c r="J74" s="219"/>
      <c r="K74" s="219"/>
      <c r="L74" s="220"/>
      <c r="M74" s="204">
        <v>0</v>
      </c>
      <c r="N74" s="205"/>
      <c r="O74" s="206"/>
      <c r="P74" s="180">
        <v>0</v>
      </c>
      <c r="Q74" s="166"/>
      <c r="R74" s="166"/>
      <c r="S74" s="166"/>
      <c r="T74" s="203"/>
      <c r="U74" s="208">
        <v>784000</v>
      </c>
      <c r="V74" s="210"/>
      <c r="W74" s="190">
        <v>0</v>
      </c>
      <c r="X74" s="175"/>
      <c r="Y74" s="207"/>
      <c r="Z74" s="13">
        <v>150000</v>
      </c>
      <c r="AA74" s="31">
        <v>463</v>
      </c>
      <c r="AB74" s="13">
        <v>0</v>
      </c>
      <c r="AC74" s="31">
        <v>0</v>
      </c>
      <c r="AD74" s="13">
        <v>0</v>
      </c>
      <c r="AE74" s="180">
        <v>0</v>
      </c>
      <c r="AF74" s="203"/>
      <c r="AG74" s="58">
        <f t="shared" si="13"/>
        <v>934000</v>
      </c>
      <c r="AH74" s="15">
        <f t="shared" si="17"/>
        <v>463</v>
      </c>
      <c r="AI74" s="43">
        <f t="shared" si="18"/>
        <v>933537</v>
      </c>
      <c r="AJ74" s="187">
        <f t="shared" si="19"/>
        <v>4.9571734475374739E-2</v>
      </c>
      <c r="AK74" s="276"/>
      <c r="AL74" s="277"/>
    </row>
    <row r="75" spans="1:38" ht="15.2" customHeight="1">
      <c r="A75" s="202"/>
      <c r="B75" s="108"/>
      <c r="C75" s="109"/>
      <c r="D75" s="33">
        <v>485</v>
      </c>
      <c r="E75" s="202" t="s">
        <v>55</v>
      </c>
      <c r="F75" s="108"/>
      <c r="G75" s="108"/>
      <c r="H75" s="108"/>
      <c r="I75" s="108"/>
      <c r="J75" s="108"/>
      <c r="K75" s="108"/>
      <c r="L75" s="109"/>
      <c r="M75" s="204">
        <v>2000000</v>
      </c>
      <c r="N75" s="205"/>
      <c r="O75" s="282"/>
      <c r="P75" s="283">
        <v>0</v>
      </c>
      <c r="Q75" s="276"/>
      <c r="R75" s="276"/>
      <c r="S75" s="276"/>
      <c r="T75" s="277"/>
      <c r="U75" s="284">
        <v>285000</v>
      </c>
      <c r="V75" s="285"/>
      <c r="W75" s="286">
        <v>94000</v>
      </c>
      <c r="X75" s="287"/>
      <c r="Y75" s="288"/>
      <c r="Z75" s="34">
        <v>50000</v>
      </c>
      <c r="AA75" s="35">
        <v>14730</v>
      </c>
      <c r="AB75" s="34">
        <v>0</v>
      </c>
      <c r="AC75" s="35">
        <v>0</v>
      </c>
      <c r="AD75" s="34">
        <v>0</v>
      </c>
      <c r="AE75" s="187">
        <v>0</v>
      </c>
      <c r="AF75" s="277"/>
      <c r="AG75" s="58">
        <f>M75+U75+Z75+AB75+AD75</f>
        <v>2335000</v>
      </c>
      <c r="AH75" s="15">
        <f t="shared" si="17"/>
        <v>108730</v>
      </c>
      <c r="AI75" s="43">
        <f t="shared" si="18"/>
        <v>2226270</v>
      </c>
      <c r="AJ75" s="187">
        <f t="shared" si="19"/>
        <v>4.6565310492505354</v>
      </c>
      <c r="AK75" s="276"/>
      <c r="AL75" s="277"/>
    </row>
    <row r="76" spans="1:38" ht="11.25" customHeight="1">
      <c r="A76" s="202"/>
      <c r="B76" s="108"/>
      <c r="C76" s="109"/>
      <c r="D76" s="33">
        <v>486</v>
      </c>
      <c r="E76" s="202" t="s">
        <v>59</v>
      </c>
      <c r="F76" s="108"/>
      <c r="G76" s="108"/>
      <c r="H76" s="108"/>
      <c r="I76" s="108"/>
      <c r="J76" s="108"/>
      <c r="K76" s="108"/>
      <c r="L76" s="109"/>
      <c r="M76" s="204">
        <v>0</v>
      </c>
      <c r="N76" s="205"/>
      <c r="O76" s="282"/>
      <c r="P76" s="283">
        <v>0</v>
      </c>
      <c r="Q76" s="276"/>
      <c r="R76" s="276"/>
      <c r="S76" s="276"/>
      <c r="T76" s="277"/>
      <c r="U76" s="284">
        <v>0</v>
      </c>
      <c r="V76" s="285"/>
      <c r="W76" s="286">
        <v>0</v>
      </c>
      <c r="X76" s="287"/>
      <c r="Y76" s="288"/>
      <c r="Z76" s="34">
        <v>0</v>
      </c>
      <c r="AA76" s="35">
        <v>0</v>
      </c>
      <c r="AB76" s="34">
        <v>0</v>
      </c>
      <c r="AC76" s="35">
        <v>0</v>
      </c>
      <c r="AD76" s="34">
        <v>0</v>
      </c>
      <c r="AE76" s="187">
        <v>0</v>
      </c>
      <c r="AF76" s="277"/>
      <c r="AG76" s="15">
        <f t="shared" ref="AG76" si="20">M76+U76+Z76+AB76+AD76</f>
        <v>0</v>
      </c>
      <c r="AH76" s="15">
        <f t="shared" ref="AH76" si="21">P76+W76+AA76+AC76</f>
        <v>0</v>
      </c>
      <c r="AI76" s="43">
        <f t="shared" si="18"/>
        <v>0</v>
      </c>
      <c r="AJ76" s="187" t="e">
        <f t="shared" ref="AJ76" si="22">AH76/AG76*100</f>
        <v>#DIV/0!</v>
      </c>
      <c r="AK76" s="276"/>
      <c r="AL76" s="277"/>
    </row>
    <row r="77" spans="1:38" ht="15.2" customHeight="1">
      <c r="A77" s="289"/>
      <c r="B77" s="193"/>
      <c r="C77" s="193"/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4"/>
    </row>
    <row r="78" spans="1:38" ht="92.25" customHeight="1">
      <c r="A78" s="290" t="s">
        <v>76</v>
      </c>
      <c r="B78" s="291"/>
      <c r="C78" s="291"/>
      <c r="D78" s="291"/>
      <c r="E78" s="291"/>
      <c r="F78" s="291"/>
      <c r="G78" s="291"/>
      <c r="H78" s="291"/>
      <c r="I78" s="291"/>
      <c r="J78" s="291"/>
      <c r="K78" s="291"/>
      <c r="L78" s="291"/>
      <c r="M78" s="291"/>
      <c r="N78" s="291"/>
      <c r="O78" s="291"/>
      <c r="P78" s="291"/>
      <c r="Q78" s="291"/>
      <c r="R78" s="291"/>
      <c r="S78" s="291"/>
      <c r="T78" s="291"/>
      <c r="U78" s="291"/>
      <c r="V78" s="291"/>
      <c r="W78" s="291"/>
      <c r="X78" s="291"/>
      <c r="Y78" s="291"/>
      <c r="Z78" s="291"/>
      <c r="AA78" s="291"/>
      <c r="AB78" s="291"/>
      <c r="AC78" s="291"/>
      <c r="AD78" s="291"/>
      <c r="AE78" s="291"/>
      <c r="AF78" s="291"/>
      <c r="AG78" s="291"/>
      <c r="AH78" s="291"/>
      <c r="AI78" s="291"/>
      <c r="AJ78" s="291"/>
      <c r="AK78" s="291"/>
      <c r="AL78" s="292"/>
    </row>
    <row r="79" spans="1:38" ht="17.45" customHeight="1"/>
    <row r="80" spans="1:38" ht="3" customHeight="1">
      <c r="C80" s="278"/>
      <c r="D80" s="278"/>
      <c r="E80" s="278"/>
      <c r="F80" s="278"/>
      <c r="G80" s="278"/>
      <c r="H80" s="278"/>
      <c r="I80" s="278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7"/>
      <c r="V80" s="37"/>
      <c r="W80" s="37"/>
      <c r="X80" s="37"/>
      <c r="Y80" s="37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</row>
    <row r="81" spans="3:36" ht="12" customHeight="1">
      <c r="C81" s="278"/>
      <c r="D81" s="278"/>
      <c r="E81" s="278"/>
      <c r="F81" s="278"/>
      <c r="G81" s="278"/>
      <c r="H81" s="278"/>
      <c r="I81" s="278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7"/>
      <c r="V81" s="37"/>
      <c r="W81" s="37"/>
      <c r="X81" s="37"/>
      <c r="Y81" s="37"/>
      <c r="Z81" s="36"/>
      <c r="AA81" s="36"/>
      <c r="AB81" s="36"/>
      <c r="AC81" s="36"/>
      <c r="AD81" s="36"/>
      <c r="AE81" s="36"/>
      <c r="AF81" s="279"/>
      <c r="AG81" s="279"/>
      <c r="AH81" s="279"/>
      <c r="AI81" s="279"/>
      <c r="AJ81" s="279"/>
    </row>
    <row r="82" spans="3:36" ht="3" customHeight="1"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7"/>
      <c r="V82" s="37"/>
      <c r="W82" s="37"/>
      <c r="X82" s="37"/>
      <c r="Y82" s="37"/>
      <c r="Z82" s="36"/>
      <c r="AA82" s="36"/>
      <c r="AB82" s="36"/>
      <c r="AC82" s="36"/>
      <c r="AD82" s="36"/>
      <c r="AE82" s="36"/>
      <c r="AF82" s="279"/>
      <c r="AG82" s="279"/>
      <c r="AH82" s="279"/>
      <c r="AI82" s="279"/>
      <c r="AJ82" s="279"/>
    </row>
    <row r="83" spans="3:36" ht="9" customHeight="1"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7"/>
      <c r="V83" s="37"/>
      <c r="W83" s="37"/>
      <c r="X83" s="37"/>
      <c r="Y83" s="37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</row>
    <row r="84" spans="3:36" ht="15.2" customHeight="1">
      <c r="C84" s="278"/>
      <c r="D84" s="278"/>
      <c r="E84" s="278"/>
      <c r="F84" s="278"/>
      <c r="G84" s="278"/>
      <c r="H84" s="278"/>
      <c r="I84" s="280"/>
      <c r="J84" s="280"/>
      <c r="K84" s="280"/>
      <c r="L84" s="280"/>
      <c r="M84" s="280"/>
      <c r="N84" s="280"/>
      <c r="O84" s="280"/>
      <c r="P84" s="280"/>
      <c r="Q84" s="280"/>
      <c r="R84" s="280"/>
      <c r="S84" s="280"/>
      <c r="T84" s="280"/>
      <c r="U84" s="280"/>
      <c r="V84" s="280"/>
      <c r="W84" s="280"/>
      <c r="X84" s="37"/>
      <c r="Y84" s="37"/>
      <c r="Z84" s="36"/>
      <c r="AA84" s="36"/>
      <c r="AB84" s="36"/>
      <c r="AC84" s="36"/>
      <c r="AD84" s="36"/>
      <c r="AE84" s="36"/>
      <c r="AF84" s="281"/>
      <c r="AG84" s="281"/>
      <c r="AH84" s="281"/>
      <c r="AI84" s="281"/>
      <c r="AJ84" s="281"/>
    </row>
    <row r="85" spans="3:36" ht="15.2" customHeight="1"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7"/>
      <c r="V85" s="37"/>
      <c r="W85" s="37"/>
      <c r="X85" s="37"/>
      <c r="Y85" s="37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</row>
    <row r="86" spans="3:36"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7"/>
      <c r="V86" s="37"/>
      <c r="W86" s="37"/>
      <c r="X86" s="37"/>
      <c r="Y86" s="37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</row>
  </sheetData>
  <sheetProtection password="F720" sheet="1" objects="1" scenarios="1"/>
  <mergeCells count="459">
    <mergeCell ref="E33:J33"/>
    <mergeCell ref="P33:R33"/>
    <mergeCell ref="W33:Y33"/>
    <mergeCell ref="AE33:AF33"/>
    <mergeCell ref="AJ33:AL33"/>
    <mergeCell ref="E76:L76"/>
    <mergeCell ref="M76:O76"/>
    <mergeCell ref="P76:T76"/>
    <mergeCell ref="U76:V76"/>
    <mergeCell ref="W76:Y76"/>
    <mergeCell ref="AE76:AF76"/>
    <mergeCell ref="AJ76:AL76"/>
    <mergeCell ref="AE72:AF72"/>
    <mergeCell ref="AJ72:AL72"/>
    <mergeCell ref="AE70:AF70"/>
    <mergeCell ref="AJ70:AL70"/>
    <mergeCell ref="AE67:AF67"/>
    <mergeCell ref="AJ67:AL67"/>
    <mergeCell ref="AE65:AF65"/>
    <mergeCell ref="AJ65:AL65"/>
    <mergeCell ref="AE63:AF63"/>
    <mergeCell ref="AJ63:AL63"/>
    <mergeCell ref="AE61:AF61"/>
    <mergeCell ref="AJ61:AL61"/>
    <mergeCell ref="A73:C73"/>
    <mergeCell ref="E73:L73"/>
    <mergeCell ref="M73:O73"/>
    <mergeCell ref="P73:T73"/>
    <mergeCell ref="U73:V73"/>
    <mergeCell ref="W73:Y73"/>
    <mergeCell ref="AE73:AF73"/>
    <mergeCell ref="AJ73:AL73"/>
    <mergeCell ref="A72:C72"/>
    <mergeCell ref="E72:L72"/>
    <mergeCell ref="M72:O72"/>
    <mergeCell ref="P72:T72"/>
    <mergeCell ref="U72:V72"/>
    <mergeCell ref="W72:Y72"/>
    <mergeCell ref="C80:I81"/>
    <mergeCell ref="AF81:AJ82"/>
    <mergeCell ref="C84:H84"/>
    <mergeCell ref="I84:W84"/>
    <mergeCell ref="AF84:AJ84"/>
    <mergeCell ref="AE74:AF74"/>
    <mergeCell ref="AJ74:AL74"/>
    <mergeCell ref="A75:C75"/>
    <mergeCell ref="E75:L75"/>
    <mergeCell ref="M75:O75"/>
    <mergeCell ref="P75:T75"/>
    <mergeCell ref="U75:V75"/>
    <mergeCell ref="W75:Y75"/>
    <mergeCell ref="AE75:AF75"/>
    <mergeCell ref="AJ75:AL75"/>
    <mergeCell ref="A74:C74"/>
    <mergeCell ref="E74:L74"/>
    <mergeCell ref="M74:O74"/>
    <mergeCell ref="P74:T74"/>
    <mergeCell ref="U74:V74"/>
    <mergeCell ref="W74:Y74"/>
    <mergeCell ref="A77:AL77"/>
    <mergeCell ref="A78:AL78"/>
    <mergeCell ref="A76:C76"/>
    <mergeCell ref="A71:C71"/>
    <mergeCell ref="E71:L71"/>
    <mergeCell ref="M71:O71"/>
    <mergeCell ref="P71:T71"/>
    <mergeCell ref="U71:V71"/>
    <mergeCell ref="W71:Y71"/>
    <mergeCell ref="AE71:AF71"/>
    <mergeCell ref="AJ71:AL71"/>
    <mergeCell ref="A70:C70"/>
    <mergeCell ref="E70:L70"/>
    <mergeCell ref="M70:O70"/>
    <mergeCell ref="P70:T70"/>
    <mergeCell ref="U70:V70"/>
    <mergeCell ref="W70:Y70"/>
    <mergeCell ref="A68:C68"/>
    <mergeCell ref="E68:L68"/>
    <mergeCell ref="M68:O68"/>
    <mergeCell ref="P68:T68"/>
    <mergeCell ref="U68:V68"/>
    <mergeCell ref="W68:Y68"/>
    <mergeCell ref="AE68:AF68"/>
    <mergeCell ref="AJ68:AL68"/>
    <mergeCell ref="A67:C67"/>
    <mergeCell ref="E67:L67"/>
    <mergeCell ref="M67:O67"/>
    <mergeCell ref="P67:T67"/>
    <mergeCell ref="U67:V67"/>
    <mergeCell ref="W67:Y67"/>
    <mergeCell ref="A66:C66"/>
    <mergeCell ref="E66:L66"/>
    <mergeCell ref="M66:O66"/>
    <mergeCell ref="P66:T66"/>
    <mergeCell ref="U66:V66"/>
    <mergeCell ref="W66:Y66"/>
    <mergeCell ref="AE66:AF66"/>
    <mergeCell ref="AJ66:AL66"/>
    <mergeCell ref="A65:C65"/>
    <mergeCell ref="E65:L65"/>
    <mergeCell ref="M65:O65"/>
    <mergeCell ref="P65:T65"/>
    <mergeCell ref="U65:V65"/>
    <mergeCell ref="W65:Y65"/>
    <mergeCell ref="A64:C64"/>
    <mergeCell ref="E64:L64"/>
    <mergeCell ref="M64:O64"/>
    <mergeCell ref="P64:T64"/>
    <mergeCell ref="U64:V64"/>
    <mergeCell ref="W64:Y64"/>
    <mergeCell ref="AE64:AF64"/>
    <mergeCell ref="AJ64:AL64"/>
    <mergeCell ref="A63:C63"/>
    <mergeCell ref="E63:L63"/>
    <mergeCell ref="M63:O63"/>
    <mergeCell ref="P63:T63"/>
    <mergeCell ref="U63:V63"/>
    <mergeCell ref="W63:Y63"/>
    <mergeCell ref="A62:C62"/>
    <mergeCell ref="E62:L62"/>
    <mergeCell ref="M62:O62"/>
    <mergeCell ref="P62:T62"/>
    <mergeCell ref="U62:V62"/>
    <mergeCell ref="W62:Y62"/>
    <mergeCell ref="AE62:AF62"/>
    <mergeCell ref="AJ62:AL62"/>
    <mergeCell ref="A61:C61"/>
    <mergeCell ref="E61:L61"/>
    <mergeCell ref="M61:O61"/>
    <mergeCell ref="P61:T61"/>
    <mergeCell ref="U61:V61"/>
    <mergeCell ref="W61:Y61"/>
    <mergeCell ref="AE59:AF59"/>
    <mergeCell ref="AJ59:AL59"/>
    <mergeCell ref="A60:C60"/>
    <mergeCell ref="E60:L60"/>
    <mergeCell ref="M60:O60"/>
    <mergeCell ref="P60:T60"/>
    <mergeCell ref="U60:V60"/>
    <mergeCell ref="W60:Y60"/>
    <mergeCell ref="AE60:AF60"/>
    <mergeCell ref="AJ60:AL60"/>
    <mergeCell ref="A59:C59"/>
    <mergeCell ref="E59:L59"/>
    <mergeCell ref="M59:O59"/>
    <mergeCell ref="P59:T59"/>
    <mergeCell ref="U59:V59"/>
    <mergeCell ref="W59:Y59"/>
    <mergeCell ref="AE57:AF57"/>
    <mergeCell ref="AJ57:AL57"/>
    <mergeCell ref="A58:C58"/>
    <mergeCell ref="E58:L58"/>
    <mergeCell ref="M58:O58"/>
    <mergeCell ref="P58:T58"/>
    <mergeCell ref="U58:V58"/>
    <mergeCell ref="W58:Y58"/>
    <mergeCell ref="AE58:AF58"/>
    <mergeCell ref="AJ58:AL58"/>
    <mergeCell ref="A57:C57"/>
    <mergeCell ref="E57:L57"/>
    <mergeCell ref="M57:O57"/>
    <mergeCell ref="P57:T57"/>
    <mergeCell ref="U57:V57"/>
    <mergeCell ref="W57:Y57"/>
    <mergeCell ref="AE55:AF55"/>
    <mergeCell ref="AJ55:AL55"/>
    <mergeCell ref="A56:C56"/>
    <mergeCell ref="E56:L56"/>
    <mergeCell ref="M56:O56"/>
    <mergeCell ref="P56:T56"/>
    <mergeCell ref="U56:V56"/>
    <mergeCell ref="W56:Y56"/>
    <mergeCell ref="AE56:AF56"/>
    <mergeCell ref="AJ56:AL56"/>
    <mergeCell ref="A55:C55"/>
    <mergeCell ref="E55:L55"/>
    <mergeCell ref="M55:O55"/>
    <mergeCell ref="P55:T55"/>
    <mergeCell ref="U55:V55"/>
    <mergeCell ref="W55:Y55"/>
    <mergeCell ref="AE53:AF53"/>
    <mergeCell ref="AJ53:AL53"/>
    <mergeCell ref="A54:C54"/>
    <mergeCell ref="E54:L54"/>
    <mergeCell ref="M54:O54"/>
    <mergeCell ref="P54:T54"/>
    <mergeCell ref="U54:V54"/>
    <mergeCell ref="W54:Y54"/>
    <mergeCell ref="AE54:AF54"/>
    <mergeCell ref="AJ54:AL54"/>
    <mergeCell ref="A53:C53"/>
    <mergeCell ref="E53:L53"/>
    <mergeCell ref="M53:O53"/>
    <mergeCell ref="P53:T53"/>
    <mergeCell ref="U53:V53"/>
    <mergeCell ref="W53:Y53"/>
    <mergeCell ref="AE51:AF51"/>
    <mergeCell ref="AJ51:AL51"/>
    <mergeCell ref="A52:C52"/>
    <mergeCell ref="E52:L52"/>
    <mergeCell ref="M52:O52"/>
    <mergeCell ref="P52:T52"/>
    <mergeCell ref="U52:V52"/>
    <mergeCell ref="W52:Y52"/>
    <mergeCell ref="AE52:AF52"/>
    <mergeCell ref="AJ52:AL52"/>
    <mergeCell ref="A51:C51"/>
    <mergeCell ref="E51:L51"/>
    <mergeCell ref="M51:O51"/>
    <mergeCell ref="P51:T51"/>
    <mergeCell ref="U51:V51"/>
    <mergeCell ref="W51:Y51"/>
    <mergeCell ref="AJ47:AL47"/>
    <mergeCell ref="AE49:AF49"/>
    <mergeCell ref="AJ49:AL49"/>
    <mergeCell ref="A50:C50"/>
    <mergeCell ref="E50:L50"/>
    <mergeCell ref="M50:O50"/>
    <mergeCell ref="P50:T50"/>
    <mergeCell ref="U50:V50"/>
    <mergeCell ref="W50:Y50"/>
    <mergeCell ref="AE50:AF50"/>
    <mergeCell ref="AJ50:AL50"/>
    <mergeCell ref="A49:C49"/>
    <mergeCell ref="E49:L49"/>
    <mergeCell ref="M49:O49"/>
    <mergeCell ref="P49:T49"/>
    <mergeCell ref="U49:V49"/>
    <mergeCell ref="W49:Y49"/>
    <mergeCell ref="AE41:AF41"/>
    <mergeCell ref="AJ41:AL41"/>
    <mergeCell ref="A43:AL43"/>
    <mergeCell ref="A44:AL44"/>
    <mergeCell ref="A46:C47"/>
    <mergeCell ref="D46:D47"/>
    <mergeCell ref="E46:L47"/>
    <mergeCell ref="M46:T46"/>
    <mergeCell ref="U46:Y46"/>
    <mergeCell ref="Z46:AA46"/>
    <mergeCell ref="A41:C41"/>
    <mergeCell ref="E41:L41"/>
    <mergeCell ref="M41:O41"/>
    <mergeCell ref="P41:T41"/>
    <mergeCell ref="U41:V41"/>
    <mergeCell ref="W41:Y41"/>
    <mergeCell ref="AB46:AC46"/>
    <mergeCell ref="AD46:AF46"/>
    <mergeCell ref="AG46:AL46"/>
    <mergeCell ref="M47:O47"/>
    <mergeCell ref="P47:T47"/>
    <mergeCell ref="U47:V47"/>
    <mergeCell ref="W47:Y47"/>
    <mergeCell ref="AE47:AF47"/>
    <mergeCell ref="AE39:AF39"/>
    <mergeCell ref="AJ39:AL39"/>
    <mergeCell ref="A40:C40"/>
    <mergeCell ref="E40:L40"/>
    <mergeCell ref="M40:O40"/>
    <mergeCell ref="P40:T40"/>
    <mergeCell ref="U40:V40"/>
    <mergeCell ref="W40:Y40"/>
    <mergeCell ref="AE40:AF40"/>
    <mergeCell ref="AJ40:AL40"/>
    <mergeCell ref="A39:C39"/>
    <mergeCell ref="E39:L39"/>
    <mergeCell ref="M39:O39"/>
    <mergeCell ref="P39:T39"/>
    <mergeCell ref="U39:V39"/>
    <mergeCell ref="W39:Y39"/>
    <mergeCell ref="AE36:AF36"/>
    <mergeCell ref="AJ36:AL36"/>
    <mergeCell ref="A37:C37"/>
    <mergeCell ref="E37:L37"/>
    <mergeCell ref="M37:O37"/>
    <mergeCell ref="P37:T37"/>
    <mergeCell ref="U37:V37"/>
    <mergeCell ref="W37:Y37"/>
    <mergeCell ref="AE37:AF37"/>
    <mergeCell ref="AJ37:AL37"/>
    <mergeCell ref="A36:C36"/>
    <mergeCell ref="E36:L36"/>
    <mergeCell ref="M36:O36"/>
    <mergeCell ref="P36:T36"/>
    <mergeCell ref="U36:V36"/>
    <mergeCell ref="W36:Y36"/>
    <mergeCell ref="AE34:AF34"/>
    <mergeCell ref="AJ34:AL34"/>
    <mergeCell ref="A35:C35"/>
    <mergeCell ref="E35:L35"/>
    <mergeCell ref="M35:O35"/>
    <mergeCell ref="P35:T35"/>
    <mergeCell ref="U35:V35"/>
    <mergeCell ref="W35:Y35"/>
    <mergeCell ref="AE35:AF35"/>
    <mergeCell ref="AJ35:AL35"/>
    <mergeCell ref="A34:C34"/>
    <mergeCell ref="E34:L34"/>
    <mergeCell ref="M34:O34"/>
    <mergeCell ref="P34:T34"/>
    <mergeCell ref="U34:V34"/>
    <mergeCell ref="W34:Y34"/>
    <mergeCell ref="AE31:AF31"/>
    <mergeCell ref="AJ31:AL31"/>
    <mergeCell ref="A32:C32"/>
    <mergeCell ref="E32:L32"/>
    <mergeCell ref="M32:O32"/>
    <mergeCell ref="P32:T32"/>
    <mergeCell ref="U32:V32"/>
    <mergeCell ref="W32:Y32"/>
    <mergeCell ref="AE32:AF32"/>
    <mergeCell ref="AJ32:AL32"/>
    <mergeCell ref="A31:C31"/>
    <mergeCell ref="E31:L31"/>
    <mergeCell ref="M31:O31"/>
    <mergeCell ref="P31:T31"/>
    <mergeCell ref="U31:V31"/>
    <mergeCell ref="W31:Y31"/>
    <mergeCell ref="A29:C29"/>
    <mergeCell ref="E29:L29"/>
    <mergeCell ref="M29:O29"/>
    <mergeCell ref="P29:T29"/>
    <mergeCell ref="U29:V29"/>
    <mergeCell ref="W29:Y29"/>
    <mergeCell ref="AE29:AF29"/>
    <mergeCell ref="AJ29:AL29"/>
    <mergeCell ref="A28:C28"/>
    <mergeCell ref="E28:L28"/>
    <mergeCell ref="M28:O28"/>
    <mergeCell ref="P28:T28"/>
    <mergeCell ref="U28:V28"/>
    <mergeCell ref="W28:Y28"/>
    <mergeCell ref="A27:C27"/>
    <mergeCell ref="E27:L27"/>
    <mergeCell ref="M27:O27"/>
    <mergeCell ref="P27:T27"/>
    <mergeCell ref="U27:V27"/>
    <mergeCell ref="W27:Y27"/>
    <mergeCell ref="AE27:AF27"/>
    <mergeCell ref="AJ27:AL27"/>
    <mergeCell ref="A26:C26"/>
    <mergeCell ref="E26:L26"/>
    <mergeCell ref="M26:O26"/>
    <mergeCell ref="P26:T26"/>
    <mergeCell ref="U26:V26"/>
    <mergeCell ref="W26:Y26"/>
    <mergeCell ref="AE20:AF20"/>
    <mergeCell ref="AJ20:AL20"/>
    <mergeCell ref="A19:C19"/>
    <mergeCell ref="E19:L19"/>
    <mergeCell ref="M19:O19"/>
    <mergeCell ref="P19:T19"/>
    <mergeCell ref="U19:V19"/>
    <mergeCell ref="W19:Y19"/>
    <mergeCell ref="A25:C25"/>
    <mergeCell ref="E25:L25"/>
    <mergeCell ref="M25:O25"/>
    <mergeCell ref="P25:T25"/>
    <mergeCell ref="U25:V25"/>
    <mergeCell ref="W25:Y25"/>
    <mergeCell ref="AE25:AF25"/>
    <mergeCell ref="AJ25:AL25"/>
    <mergeCell ref="A24:C24"/>
    <mergeCell ref="E24:L24"/>
    <mergeCell ref="M24:O24"/>
    <mergeCell ref="P24:T24"/>
    <mergeCell ref="U24:V24"/>
    <mergeCell ref="W24:Y24"/>
    <mergeCell ref="W23:Y23"/>
    <mergeCell ref="AE21:AF21"/>
    <mergeCell ref="AE18:AF18"/>
    <mergeCell ref="AJ18:AL18"/>
    <mergeCell ref="A17:C17"/>
    <mergeCell ref="E17:L17"/>
    <mergeCell ref="M17:O17"/>
    <mergeCell ref="P17:T17"/>
    <mergeCell ref="U17:V17"/>
    <mergeCell ref="W17:Y17"/>
    <mergeCell ref="AE19:AF19"/>
    <mergeCell ref="AJ19:AL19"/>
    <mergeCell ref="A18:C18"/>
    <mergeCell ref="E18:L18"/>
    <mergeCell ref="M18:O18"/>
    <mergeCell ref="P18:T18"/>
    <mergeCell ref="U18:V18"/>
    <mergeCell ref="W18:Y18"/>
    <mergeCell ref="AE16:AF16"/>
    <mergeCell ref="AJ16:AL16"/>
    <mergeCell ref="A15:C15"/>
    <mergeCell ref="E15:L15"/>
    <mergeCell ref="M15:O15"/>
    <mergeCell ref="P15:T15"/>
    <mergeCell ref="U15:V15"/>
    <mergeCell ref="W15:Y15"/>
    <mergeCell ref="AE17:AF17"/>
    <mergeCell ref="AJ17:AL17"/>
    <mergeCell ref="AE15:AF15"/>
    <mergeCell ref="AJ15:AL15"/>
    <mergeCell ref="A16:C16"/>
    <mergeCell ref="E16:L16"/>
    <mergeCell ref="M16:O16"/>
    <mergeCell ref="P16:T16"/>
    <mergeCell ref="U16:V16"/>
    <mergeCell ref="W16:Y16"/>
    <mergeCell ref="C1:E1"/>
    <mergeCell ref="B3:AK3"/>
    <mergeCell ref="H5:X6"/>
    <mergeCell ref="E6:F7"/>
    <mergeCell ref="E8:J8"/>
    <mergeCell ref="L8:M8"/>
    <mergeCell ref="O8:R8"/>
    <mergeCell ref="T8:U8"/>
    <mergeCell ref="V8:X8"/>
    <mergeCell ref="AB12:AC12"/>
    <mergeCell ref="AD12:AF12"/>
    <mergeCell ref="AG12:AL12"/>
    <mergeCell ref="M13:O13"/>
    <mergeCell ref="P13:T13"/>
    <mergeCell ref="U13:V13"/>
    <mergeCell ref="W13:Y13"/>
    <mergeCell ref="AE13:AF13"/>
    <mergeCell ref="AJ13:AL13"/>
    <mergeCell ref="Z12:AA12"/>
    <mergeCell ref="E10:P10"/>
    <mergeCell ref="R10:X10"/>
    <mergeCell ref="A12:C13"/>
    <mergeCell ref="D12:D13"/>
    <mergeCell ref="E12:L13"/>
    <mergeCell ref="M12:T12"/>
    <mergeCell ref="U12:Y12"/>
    <mergeCell ref="P21:T21"/>
    <mergeCell ref="A20:C20"/>
    <mergeCell ref="E20:L20"/>
    <mergeCell ref="M20:O20"/>
    <mergeCell ref="P20:T20"/>
    <mergeCell ref="U20:V20"/>
    <mergeCell ref="W20:Y20"/>
    <mergeCell ref="AJ30:AL30"/>
    <mergeCell ref="W21:Y21"/>
    <mergeCell ref="E21:L21"/>
    <mergeCell ref="M21:O21"/>
    <mergeCell ref="AE24:AF24"/>
    <mergeCell ref="AJ24:AL24"/>
    <mergeCell ref="AE26:AF26"/>
    <mergeCell ref="AJ26:AL26"/>
    <mergeCell ref="AE28:AF28"/>
    <mergeCell ref="AJ28:AL28"/>
    <mergeCell ref="E30:L30"/>
    <mergeCell ref="P30:T30"/>
    <mergeCell ref="AE30:AF30"/>
    <mergeCell ref="M30:O30"/>
    <mergeCell ref="U30:V30"/>
    <mergeCell ref="W30:Y30"/>
    <mergeCell ref="S23:U23"/>
    <mergeCell ref="P22:R22"/>
    <mergeCell ref="W22:Y22"/>
    <mergeCell ref="AE22:AF22"/>
    <mergeCell ref="E22:L22"/>
    <mergeCell ref="E23:L23"/>
    <mergeCell ref="P23:R23"/>
  </mergeCells>
  <pageMargins left="0" right="0" top="0" bottom="0" header="0.31496062992125984" footer="0.31496062992125984"/>
  <pageSetup paperSize="9" orientation="landscape" r:id="rId1"/>
  <rowBreaks count="3" manualBreakCount="3">
    <brk id="23" max="16383" man="1"/>
    <brk id="58" max="16383" man="1"/>
    <brk id="8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</dc:creator>
  <cp:lastModifiedBy>user</cp:lastModifiedBy>
  <cp:lastPrinted>2025-04-28T08:31:05Z</cp:lastPrinted>
  <dcterms:created xsi:type="dcterms:W3CDTF">2015-07-16T11:03:08Z</dcterms:created>
  <dcterms:modified xsi:type="dcterms:W3CDTF">2025-10-31T14:32:27Z</dcterms:modified>
</cp:coreProperties>
</file>